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480" windowHeight="11640" tabRatio="665" firstSheet="3" activeTab="3"/>
  </bookViews>
  <sheets>
    <sheet name="1 вариант" sheetId="1" r:id="rId1"/>
    <sheet name="Диаграмма1" sheetId="2" r:id="rId2"/>
    <sheet name="сводные данные" sheetId="3" r:id="rId3"/>
    <sheet name="план учебного процесса" sheetId="4" r:id="rId4"/>
    <sheet name="пояснения к макету" sheetId="5" r:id="rId5"/>
    <sheet name="перечень кабинетов" sheetId="6" r:id="rId6"/>
    <sheet name="титульный" sheetId="7" r:id="rId7"/>
    <sheet name="Лист1" sheetId="8" r:id="rId8"/>
  </sheets>
  <externalReferences>
    <externalReference r:id="rId11"/>
  </externalReferences>
  <definedNames>
    <definedName name="_ftn1" localSheetId="3">'план учебного процесса'!#REF!</definedName>
    <definedName name="_ftn2" localSheetId="3">'план учебного процесса'!#REF!</definedName>
    <definedName name="_ftnref1" localSheetId="3">'план учебного процесса'!#REF!</definedName>
    <definedName name="_ftnref2" localSheetId="3">'план учебного процесса'!$K$3</definedName>
    <definedName name="_xlnm.Print_Area" localSheetId="4">'пояснения к макету'!$A$1:$Y$55</definedName>
  </definedNames>
  <calcPr fullCalcOnLoad="1"/>
</workbook>
</file>

<file path=xl/sharedStrings.xml><?xml version="1.0" encoding="utf-8"?>
<sst xmlns="http://schemas.openxmlformats.org/spreadsheetml/2006/main" count="579" uniqueCount="440">
  <si>
    <t>Индекс</t>
  </si>
  <si>
    <t>Элементы учебного процесса, в т.ч. учебные дисциплины, профессиональные модули, междисциплинарные курсы</t>
  </si>
  <si>
    <t>Время в неделях</t>
  </si>
  <si>
    <t>Макс. учебная нагрузка обучающегося, час.</t>
  </si>
  <si>
    <t>Обязательная учебная нагрузка</t>
  </si>
  <si>
    <t>Курс изучения</t>
  </si>
  <si>
    <t>Всего</t>
  </si>
  <si>
    <t xml:space="preserve">В том числе </t>
  </si>
  <si>
    <t>лаб. и практ. занятий</t>
  </si>
  <si>
    <t>курсовая работа</t>
  </si>
  <si>
    <t>Обязательная часть циклов ОПОП (всего на дисциплины и междисциплинарные курсы)</t>
  </si>
  <si>
    <t>ОГСЭ.00</t>
  </si>
  <si>
    <t>Общий социально-гуманитарный и экономический цикл</t>
  </si>
  <si>
    <t>ОГСЭ.01</t>
  </si>
  <si>
    <t xml:space="preserve">Основы философии </t>
  </si>
  <si>
    <t>ОГСЭ.02</t>
  </si>
  <si>
    <t>История</t>
  </si>
  <si>
    <t>ОГСЭ.03</t>
  </si>
  <si>
    <t>Иностранный язык</t>
  </si>
  <si>
    <t>1,2,3</t>
  </si>
  <si>
    <t>ОГСЭ.04</t>
  </si>
  <si>
    <t>Физическая культура</t>
  </si>
  <si>
    <t>ОГСЭ.05</t>
  </si>
  <si>
    <t>Русский язык и культура речи</t>
  </si>
  <si>
    <t>ЕН.00</t>
  </si>
  <si>
    <t>Математический и общий естественнонаучный цикл</t>
  </si>
  <si>
    <t>ЕН.01</t>
  </si>
  <si>
    <t>Математика</t>
  </si>
  <si>
    <t>ЕН.02</t>
  </si>
  <si>
    <t>Дискретная математика</t>
  </si>
  <si>
    <t>П.00</t>
  </si>
  <si>
    <t>Профессиональный цикл</t>
  </si>
  <si>
    <t>ОП.00</t>
  </si>
  <si>
    <t>Общепрофессиональные дисциплины</t>
  </si>
  <si>
    <t>ОП.01</t>
  </si>
  <si>
    <t>Экономика организации</t>
  </si>
  <si>
    <t>ОП.02</t>
  </si>
  <si>
    <t>Теория вероятностей и математическая статистика</t>
  </si>
  <si>
    <t>ОП.03</t>
  </si>
  <si>
    <t>Менеджмент</t>
  </si>
  <si>
    <t>ОП.04</t>
  </si>
  <si>
    <t>Документационное обеспечение управления</t>
  </si>
  <si>
    <t>ОП.05</t>
  </si>
  <si>
    <t>Правовое обеспечение профессиональной деятельности</t>
  </si>
  <si>
    <t>ОП.06</t>
  </si>
  <si>
    <t>Основы теории информации</t>
  </si>
  <si>
    <t>ОП.07</t>
  </si>
  <si>
    <t>Операционные системы и среды</t>
  </si>
  <si>
    <t>ОП.08</t>
  </si>
  <si>
    <t>Архитектура электронно-вычислительных машин и вычислительные системы</t>
  </si>
  <si>
    <t>ОП.09</t>
  </si>
  <si>
    <t>Безопасность жизнедеятельности</t>
  </si>
  <si>
    <t>ПМ.00</t>
  </si>
  <si>
    <t>Профессиональные модули</t>
  </si>
  <si>
    <t>ПМ.01</t>
  </si>
  <si>
    <t>Обработка отраслевой информации</t>
  </si>
  <si>
    <t>МДК.01.01</t>
  </si>
  <si>
    <t xml:space="preserve">Обработка отраслевой информации </t>
  </si>
  <si>
    <t>УП.01.</t>
  </si>
  <si>
    <t>ПМ.02</t>
  </si>
  <si>
    <t>Разработка, внедрение и адаптация программного обеспечения отраслевой направленности</t>
  </si>
  <si>
    <t>МДК.02.01</t>
  </si>
  <si>
    <t xml:space="preserve">УП.02 </t>
  </si>
  <si>
    <t>ПП.02</t>
  </si>
  <si>
    <t>ПМ.03</t>
  </si>
  <si>
    <t>Сопровождение и продвижение программного обеспечения отраслевой направленности</t>
  </si>
  <si>
    <t>МДК.03.01</t>
  </si>
  <si>
    <t xml:space="preserve">Сопровождение и продвижение программного обеспечения отраслевой направленности </t>
  </si>
  <si>
    <t>ПП. 03</t>
  </si>
  <si>
    <t>ПМ.04</t>
  </si>
  <si>
    <t>Обеспечение проектной деятельности</t>
  </si>
  <si>
    <t>МДК.04.01</t>
  </si>
  <si>
    <t>Обеспечение проектной  деятельности</t>
  </si>
  <si>
    <t xml:space="preserve">УП. 04 </t>
  </si>
  <si>
    <t xml:space="preserve">УП.00. </t>
  </si>
  <si>
    <t xml:space="preserve">Всего на учебную практику </t>
  </si>
  <si>
    <t>ПП.00.</t>
  </si>
  <si>
    <t>Всего на производственную практику (практику по профилю специальности)</t>
  </si>
  <si>
    <t>ПДП.00</t>
  </si>
  <si>
    <t>Производственная практика (преддипломная практика)</t>
  </si>
  <si>
    <t>ПА.00</t>
  </si>
  <si>
    <t>Промежуточная аттестация</t>
  </si>
  <si>
    <t>ГИА.00</t>
  </si>
  <si>
    <t>Государственная (итоговая) аттестация</t>
  </si>
  <si>
    <t>ГИА.01</t>
  </si>
  <si>
    <t>Подготовка выпускной квалификационной работы</t>
  </si>
  <si>
    <t>ГИА.02</t>
  </si>
  <si>
    <t>Защита выпускной квалификационной работы</t>
  </si>
  <si>
    <t>ВК.00</t>
  </si>
  <si>
    <t>Время каникулярное</t>
  </si>
  <si>
    <t>заполняется из ФГОС</t>
  </si>
  <si>
    <t>Психология общения</t>
  </si>
  <si>
    <t>ОГСЭ.06</t>
  </si>
  <si>
    <t>ОГСЭ.07</t>
  </si>
  <si>
    <t>История потребительской кооперации</t>
  </si>
  <si>
    <t>Метрология, стандартизация и сертификация</t>
  </si>
  <si>
    <t>Системы управления базами данных</t>
  </si>
  <si>
    <t>Основы алгоритмизации</t>
  </si>
  <si>
    <t>Маркетинг</t>
  </si>
  <si>
    <t>Бухгалтерский учет</t>
  </si>
  <si>
    <t>Автоматизация бухгалтерского учета</t>
  </si>
  <si>
    <t>ОП.10</t>
  </si>
  <si>
    <t>ОП.11</t>
  </si>
  <si>
    <t>ОП.12</t>
  </si>
  <si>
    <t>ОП.13</t>
  </si>
  <si>
    <t>ОП.14</t>
  </si>
  <si>
    <t>ОП.15</t>
  </si>
  <si>
    <t>ОП.16</t>
  </si>
  <si>
    <t>ОП.17</t>
  </si>
  <si>
    <t>ОП.18</t>
  </si>
  <si>
    <t>ОП.19</t>
  </si>
  <si>
    <t>Тектовые  и табличные редакторы</t>
  </si>
  <si>
    <t>Мультимедийные технологии</t>
  </si>
  <si>
    <t>Справочные правовые системы</t>
  </si>
  <si>
    <t>Семестр изучения</t>
  </si>
  <si>
    <t>1,2,3,4,5,6</t>
  </si>
  <si>
    <t>1 семестр</t>
  </si>
  <si>
    <t>должно быть</t>
  </si>
  <si>
    <t>есть</t>
  </si>
  <si>
    <t>2 семестр</t>
  </si>
  <si>
    <t>3 семестр</t>
  </si>
  <si>
    <t>4 семестр</t>
  </si>
  <si>
    <t>5 семестр</t>
  </si>
  <si>
    <t>6 семестр</t>
  </si>
  <si>
    <t>Практикоориентированность</t>
  </si>
  <si>
    <t>50-65</t>
  </si>
  <si>
    <t>Основы налогообложения</t>
  </si>
  <si>
    <t>ПП.01</t>
  </si>
  <si>
    <t xml:space="preserve"> УЧЕБНЫЙ ПЛАН</t>
  </si>
  <si>
    <t>Курсы</t>
  </si>
  <si>
    <t>Учебная практика</t>
  </si>
  <si>
    <t>Производственная практика</t>
  </si>
  <si>
    <t>Государственная итоговая аттестация</t>
  </si>
  <si>
    <t>Каникулы</t>
  </si>
  <si>
    <t>Всего (по курсам)</t>
  </si>
  <si>
    <t>по профилю специальности</t>
  </si>
  <si>
    <t>преддипломная</t>
  </si>
  <si>
    <t>I курс</t>
  </si>
  <si>
    <t>II курс</t>
  </si>
  <si>
    <t>III курс</t>
  </si>
  <si>
    <t>IV курс</t>
  </si>
  <si>
    <t>Наименование циклов, дисциплин, профессиональных модулей, МДК, практик</t>
  </si>
  <si>
    <t>Учебная нагрузка обучающихся (час.)</t>
  </si>
  <si>
    <t>Самостоятельная работа</t>
  </si>
  <si>
    <t>Обязательная аудиторная</t>
  </si>
  <si>
    <t>в т. ч.</t>
  </si>
  <si>
    <t>1 сем.</t>
  </si>
  <si>
    <t>2 сем.</t>
  </si>
  <si>
    <t>3 сем.</t>
  </si>
  <si>
    <t>4 сем.</t>
  </si>
  <si>
    <t>5 сем.</t>
  </si>
  <si>
    <t>6 сем.</t>
  </si>
  <si>
    <t>7 сем.</t>
  </si>
  <si>
    <t>8 сем.</t>
  </si>
  <si>
    <t xml:space="preserve">лаб. и практ. занятий, </t>
  </si>
  <si>
    <t xml:space="preserve">курсовых работ (проектов) </t>
  </si>
  <si>
    <t>О.00</t>
  </si>
  <si>
    <t>Общеобразовательный цикл</t>
  </si>
  <si>
    <t xml:space="preserve">Математический и общий естественнонаучный цикл </t>
  </si>
  <si>
    <t xml:space="preserve">Профессиональный цикл </t>
  </si>
  <si>
    <t xml:space="preserve">Общепрофессиональные дисциплины </t>
  </si>
  <si>
    <t>ПДП</t>
  </si>
  <si>
    <t xml:space="preserve">Преддипломная практика </t>
  </si>
  <si>
    <t>ГИА</t>
  </si>
  <si>
    <t>1.1. Дипломный проект (работа)</t>
  </si>
  <si>
    <t>учебной практики</t>
  </si>
  <si>
    <t>экзаменов</t>
  </si>
  <si>
    <t>дифф. зачетов</t>
  </si>
  <si>
    <t>зачетов</t>
  </si>
  <si>
    <t>Распределение обязательной нагрузки по курсам и семестрам (час. в семестр)</t>
  </si>
  <si>
    <t>Химия</t>
  </si>
  <si>
    <t>Биология</t>
  </si>
  <si>
    <t>Э</t>
  </si>
  <si>
    <t>ДЗ</t>
  </si>
  <si>
    <t>№</t>
  </si>
  <si>
    <t>Наименование</t>
  </si>
  <si>
    <t>Обучение по дисциплинам и междисципли-нарным курсам</t>
  </si>
  <si>
    <t>на базе основного общего образования</t>
  </si>
  <si>
    <t>17 нед.</t>
  </si>
  <si>
    <t>ЕН.03</t>
  </si>
  <si>
    <t>Экологические основы природопользования</t>
  </si>
  <si>
    <t>Охрана труда</t>
  </si>
  <si>
    <t>ПМ.05</t>
  </si>
  <si>
    <t>ПМ.06</t>
  </si>
  <si>
    <t>ПМ.07</t>
  </si>
  <si>
    <t>МДК.05.01</t>
  </si>
  <si>
    <t>МДК.06.01</t>
  </si>
  <si>
    <t>Выполнение работ по одной или нескольким профессиям рабочих, должностям служащих</t>
  </si>
  <si>
    <t>МДК.07.01</t>
  </si>
  <si>
    <t>ПП.07</t>
  </si>
  <si>
    <t>УП.07</t>
  </si>
  <si>
    <t>УП.03</t>
  </si>
  <si>
    <t>ПП.04</t>
  </si>
  <si>
    <t>ПП.05</t>
  </si>
  <si>
    <t>ПП.06</t>
  </si>
  <si>
    <t>среднего профессионального образования</t>
  </si>
  <si>
    <r>
      <t xml:space="preserve">                                                                      Форма обучения – </t>
    </r>
    <r>
      <rPr>
        <b/>
        <sz val="12"/>
        <color indexed="8"/>
        <rFont val="Times New Roman"/>
        <family val="1"/>
      </rPr>
      <t>очная</t>
    </r>
  </si>
  <si>
    <r>
      <t xml:space="preserve">                                                                                                           Нормативный срок обучения – </t>
    </r>
    <r>
      <rPr>
        <b/>
        <sz val="12"/>
        <color indexed="8"/>
        <rFont val="Times New Roman"/>
        <family val="1"/>
      </rPr>
      <t>3 года и 10 мес</t>
    </r>
    <r>
      <rPr>
        <sz val="12"/>
        <color indexed="8"/>
        <rFont val="Times New Roman"/>
        <family val="1"/>
      </rPr>
      <t>.</t>
    </r>
  </si>
  <si>
    <r>
      <t xml:space="preserve">                                                                                              на базе </t>
    </r>
    <r>
      <rPr>
        <b/>
        <sz val="12"/>
        <color indexed="8"/>
        <rFont val="Times New Roman"/>
        <family val="1"/>
      </rPr>
      <t>основного общего</t>
    </r>
    <r>
      <rPr>
        <sz val="12"/>
        <color indexed="8"/>
        <rFont val="Times New Roman"/>
        <family val="1"/>
      </rPr>
      <t xml:space="preserve"> образования</t>
    </r>
  </si>
  <si>
    <t>формы промежуточной  аттестации</t>
  </si>
  <si>
    <t>-,ДЗ</t>
  </si>
  <si>
    <t>-,Э</t>
  </si>
  <si>
    <t>производст. Практики</t>
  </si>
  <si>
    <t xml:space="preserve">      Профиль получаемого профессионального </t>
  </si>
  <si>
    <t>Правовые основы профессиональной деятельности</t>
  </si>
  <si>
    <t>Организация хранения и контроль запасов  сырья</t>
  </si>
  <si>
    <t>1.</t>
  </si>
  <si>
    <t>2.</t>
  </si>
  <si>
    <t>3.</t>
  </si>
  <si>
    <t>4.</t>
  </si>
  <si>
    <t>5.</t>
  </si>
  <si>
    <t>6.</t>
  </si>
  <si>
    <t>7.</t>
  </si>
  <si>
    <t>8.</t>
  </si>
  <si>
    <t>9.</t>
  </si>
  <si>
    <t>Залы:</t>
  </si>
  <si>
    <t>Спортивный комплекс:</t>
  </si>
  <si>
    <t>10.</t>
  </si>
  <si>
    <t>11.</t>
  </si>
  <si>
    <t>12.</t>
  </si>
  <si>
    <t>13.</t>
  </si>
  <si>
    <t>14.</t>
  </si>
  <si>
    <t>15.</t>
  </si>
  <si>
    <t>16.</t>
  </si>
  <si>
    <t>17.</t>
  </si>
  <si>
    <t>социально-экономических дисциплин;</t>
  </si>
  <si>
    <t>иностранного языка;</t>
  </si>
  <si>
    <t>информационных технологий в профессиональной деятельности;</t>
  </si>
  <si>
    <t>безопасности жизнедеятельности и охраны труда.</t>
  </si>
  <si>
    <t>Кабинеты:</t>
  </si>
  <si>
    <t>Лаборатории:</t>
  </si>
  <si>
    <t>химии;</t>
  </si>
  <si>
    <t>метрологии и стандартизации;</t>
  </si>
  <si>
    <t>Учебный кулинарный цех.</t>
  </si>
  <si>
    <t>Учебный кондитерский цех.</t>
  </si>
  <si>
    <t>Спортивный зал;</t>
  </si>
  <si>
    <t>Открытый стадион широкого профиля с элементами полосы препятствий;</t>
  </si>
  <si>
    <t xml:space="preserve">Стрелковый тир ( место для стрельбы). </t>
  </si>
  <si>
    <t>экологических основ природопользования;</t>
  </si>
  <si>
    <t xml:space="preserve">                                                                                  директор СОГБПОУ "Козловский</t>
  </si>
  <si>
    <t xml:space="preserve">                                                                            многопрофильный аграрный колледж"</t>
  </si>
  <si>
    <t>О.Б.Ж.</t>
  </si>
  <si>
    <t>ОДП.00</t>
  </si>
  <si>
    <t>Профильные общеобразовательные предметы</t>
  </si>
  <si>
    <t xml:space="preserve">Информатика </t>
  </si>
  <si>
    <t>-Э</t>
  </si>
  <si>
    <t>Базовые общеобразовательные дисциплины</t>
  </si>
  <si>
    <t xml:space="preserve">    1дз/2э</t>
  </si>
  <si>
    <r>
      <t xml:space="preserve">Консультации: </t>
    </r>
    <r>
      <rPr>
        <sz val="10"/>
        <color indexed="8"/>
        <rFont val="Times New Roman"/>
        <family val="1"/>
      </rPr>
      <t>4 часа на одного обучающегося на каждый учебный год</t>
    </r>
  </si>
  <si>
    <t>МДК.07.02</t>
  </si>
  <si>
    <t>Выполнение работ по профессии "Повар"</t>
  </si>
  <si>
    <t>Выполнение работ по профессии " Кондитер"</t>
  </si>
  <si>
    <t xml:space="preserve">   2дз/1э</t>
  </si>
  <si>
    <t>3. План учебного процесса (основная профессиональная образовательная программа СПО)</t>
  </si>
  <si>
    <t>2. Сводные данные по бюджету времени (в неделях)</t>
  </si>
  <si>
    <t>программы подготовки  специалистов среднего звена</t>
  </si>
  <si>
    <t>по специальности 43.02.15 Поварское и кондитерское дело</t>
  </si>
  <si>
    <t>базовая подготовка</t>
  </si>
  <si>
    <t xml:space="preserve">  "Козловский  многопрофильный аграрный колледж"</t>
  </si>
  <si>
    <t>профессионального образовательного учреждения</t>
  </si>
  <si>
    <t xml:space="preserve">смоленского областного государственного бюджетного  </t>
  </si>
  <si>
    <t xml:space="preserve">                            Квалификация:  специалист по поварскому и кондитерскому делу</t>
  </si>
  <si>
    <t xml:space="preserve">                                                                                                                    с получение среднего образования</t>
  </si>
  <si>
    <t>Микробиология, физиология питания, санитария и гигиена в пищевом производстве</t>
  </si>
  <si>
    <t>Техническое оснащение организаций питания</t>
  </si>
  <si>
    <t>Организация обслуживания</t>
  </si>
  <si>
    <t>Экономика, менежмент, маркетинг</t>
  </si>
  <si>
    <t>Информационные основы в профессиональной деятельности</t>
  </si>
  <si>
    <t>ОП.12   ВЧ</t>
  </si>
  <si>
    <t>Документационное обеспечение профессиональной деятельности</t>
  </si>
  <si>
    <t>Организация и ведение процессов приготовления и подготовки к реализации полуфабрикатов для блюд, кулинарных изделий сложного ассортимента</t>
  </si>
  <si>
    <t>Организация процессов приготовления, подготовки к реализации кулинарных полуфабрикатов</t>
  </si>
  <si>
    <t>Процессы  приготовления, подготовки к реализации кулинарных полуфабрикатов</t>
  </si>
  <si>
    <t>УП.01</t>
  </si>
  <si>
    <t>УП.02</t>
  </si>
  <si>
    <t>МДК.02.02</t>
  </si>
  <si>
    <t>Организация и ведение процессов приготовления, оформления и подготовки к реализации горячих блюд, кулинарных изделий, закусок сложного  ассортимента с учетом потребностей различных категорий потребителей, видов и форм обслуживания</t>
  </si>
  <si>
    <t>Организация процессов приготовления,  подготовки к  реализации горячих блюд, кулинарных изделий, закусок сложного ассортимента</t>
  </si>
  <si>
    <t>Процессы приготовления,  подготовки к  реализации горячих блюд, кулинарных изделий, закусок сложного ассортимента</t>
  </si>
  <si>
    <t>МДК.03.02</t>
  </si>
  <si>
    <t>Организация и ведение процессов приготовления, оформления и подготовки к реализации холодных  блюд, кулинарных изделий, закусок сложного  ассортимента с учетом потребностей различных категорий потребителей, видов и форм обслуживания</t>
  </si>
  <si>
    <t>Организация процессов приготовления,  подготовки к  реализации  холодных блюд, кулинарных изделий, закусок сложного ассортимента</t>
  </si>
  <si>
    <t>Процессы приготовления,  подготовки к  реализации холодных блюд, кулинарных изделий, закусок сложного ассортимента</t>
  </si>
  <si>
    <t>МДК.04.02</t>
  </si>
  <si>
    <t>УП.04</t>
  </si>
  <si>
    <t>Организация и ведение процессов приготовления, оформления и подготовки к реализации холодных  и горячих десертов,  напитков  сложного  ассортимента с учетом потребностей различных категорий потребителей, видов и форм обслуживания</t>
  </si>
  <si>
    <t>Организация процессов приготовления,  подготовки к  реализации  холодных и горячих десертов,  напитков  сложного ассортимента</t>
  </si>
  <si>
    <t>Процессы приготовления,  подготовки к  реализации холодных и горячих десертов, напитков сложного ассортимента</t>
  </si>
  <si>
    <t>МДК.05.02</t>
  </si>
  <si>
    <t>УП.05</t>
  </si>
  <si>
    <t>Организация и ведение процессов приготовления, оформления и подготовки к реализации хлебобулочных,  мучных кондитерских изделий сложного  ассортимента с учетом потребностей различных категорий потребителей, видов и форм обслуживания</t>
  </si>
  <si>
    <t>Процессы приготовления,  подготовки к  реализации хлебобулочных, мучных кондитерских изделий сложного ассортимента</t>
  </si>
  <si>
    <t>Организация процессов приготовления,  подготовки к  реализации  хлебобулочных,  мучных кондитерских изделий сложного ассортимента</t>
  </si>
  <si>
    <t>УП.06</t>
  </si>
  <si>
    <t>Организация и контроль текущей деятельности подчиненного персонала</t>
  </si>
  <si>
    <t>Оперативное управление текущей деятельностью подчиненного персонала</t>
  </si>
  <si>
    <t xml:space="preserve">Выполнение дипломного проекта (работы) - 4  нед. </t>
  </si>
  <si>
    <r>
      <t xml:space="preserve">                                                          </t>
    </r>
    <r>
      <rPr>
        <sz val="14"/>
        <color indexed="8"/>
        <rFont val="Times New Roman"/>
        <family val="1"/>
      </rPr>
      <t>Утверждаю</t>
    </r>
  </si>
  <si>
    <t>4. Перечень кабинетов, лабораторий, мастерских и др. помещений для подготовки по специальности СПО 43.02.15 Поварское и кондитерское дело</t>
  </si>
  <si>
    <t>микробиологии, физиологии питания, санитарии и гигиены;</t>
  </si>
  <si>
    <t>документационного и правового обеспечения профессиональной деятельности;</t>
  </si>
  <si>
    <t>технологии приготовления пищи;</t>
  </si>
  <si>
    <t>бухгалтерского учета в общественном питании;</t>
  </si>
  <si>
    <t>организаци хранения и контроля запасов сырья;</t>
  </si>
  <si>
    <t>товароведения продовольственных товаров;</t>
  </si>
  <si>
    <t>организации обслуживания;</t>
  </si>
  <si>
    <t>технического оснащения кулинарного и кондитерского производства;</t>
  </si>
  <si>
    <t>Мастерские:</t>
  </si>
  <si>
    <t>18.</t>
  </si>
  <si>
    <t>19.</t>
  </si>
  <si>
    <t>20.</t>
  </si>
  <si>
    <t>Библиотечно - информационный центр с выходом в сеть Интернет;</t>
  </si>
  <si>
    <t>Актовый зал.</t>
  </si>
  <si>
    <t>21.</t>
  </si>
  <si>
    <t>22.</t>
  </si>
  <si>
    <t>Сервисная  деятельность</t>
  </si>
  <si>
    <t xml:space="preserve">                                                                                        </t>
  </si>
  <si>
    <t xml:space="preserve">                                                                                _________________  Г.В. Терехов</t>
  </si>
  <si>
    <t>12</t>
  </si>
  <si>
    <t>дисциплин и МДК</t>
  </si>
  <si>
    <t>Учебная  и производственная практика</t>
  </si>
  <si>
    <t>Итого</t>
  </si>
  <si>
    <t>14  нед.</t>
  </si>
  <si>
    <t>ДЭ</t>
  </si>
  <si>
    <t>8</t>
  </si>
  <si>
    <t>32</t>
  </si>
  <si>
    <t>104</t>
  </si>
  <si>
    <t>Нормативные документы:</t>
  </si>
  <si>
    <t>Объем часов при формировании вариативной части, согласно ФГОС СПО по специальности 43.02.15 «Поварское и кондитерское дело», в количестве 1296 часов распределен следующим образом:</t>
  </si>
  <si>
    <t>ОДБ.00</t>
  </si>
  <si>
    <t>ОДБ.01</t>
  </si>
  <si>
    <t>ОДБ.02</t>
  </si>
  <si>
    <t>ОДБ.03</t>
  </si>
  <si>
    <t>ОДБ.04</t>
  </si>
  <si>
    <t>ОДБ.05</t>
  </si>
  <si>
    <t>ОДБ.06</t>
  </si>
  <si>
    <t>ОДБ.07</t>
  </si>
  <si>
    <t>ОДБ.08</t>
  </si>
  <si>
    <t>объем образовательной нагрузки</t>
  </si>
  <si>
    <t>теоретическое обучение</t>
  </si>
  <si>
    <t xml:space="preserve">                                                                             "______"______________201__ г.</t>
  </si>
  <si>
    <t>Согласовано: Председатель правления "Рославльское Райпо" _______________Л.Я.Кормер</t>
  </si>
  <si>
    <t>Председатель правления "Потребительское общество Остерский хлебокомбинат"________Г.Г.Захарова</t>
  </si>
  <si>
    <t>ООО"РК Фабрика"_____________Е.А.Голованова</t>
  </si>
  <si>
    <t>ИП "Близученко"________________А.Л.Близученко</t>
  </si>
  <si>
    <t xml:space="preserve">  образования - естественно - научный</t>
  </si>
  <si>
    <t>Астрономия</t>
  </si>
  <si>
    <t>Русский язык</t>
  </si>
  <si>
    <t>Литература</t>
  </si>
  <si>
    <t>ОУД.00</t>
  </si>
  <si>
    <t>Учебные дисциплины по выбору</t>
  </si>
  <si>
    <t xml:space="preserve">    6дз/2э</t>
  </si>
  <si>
    <t>4дз/0э</t>
  </si>
  <si>
    <t>ОДП.10</t>
  </si>
  <si>
    <t>ОДП.11</t>
  </si>
  <si>
    <t>Физика/География</t>
  </si>
  <si>
    <t>Обществознание (вкл. экономику и право)/Коммуникативный практикум</t>
  </si>
  <si>
    <t>-,ДЗ/-,ДЗ</t>
  </si>
  <si>
    <t>ОУД.13</t>
  </si>
  <si>
    <t>ОДБ.09</t>
  </si>
  <si>
    <t>Родная литература</t>
  </si>
  <si>
    <t>22 нед.</t>
  </si>
  <si>
    <t>ОДП.12</t>
  </si>
  <si>
    <t>ОУД.14</t>
  </si>
  <si>
    <t>,-,-,-,-,-,ДЗ</t>
  </si>
  <si>
    <t>Основы диетического  и детского питания</t>
  </si>
  <si>
    <t>ОП.10  ВЧ</t>
  </si>
  <si>
    <t>ОП.11   ВЧ</t>
  </si>
  <si>
    <t>Защита дипломного проекта (работы) - 2  нед. с 15.06.2023 г. по 29.06.2023 г.</t>
  </si>
  <si>
    <t xml:space="preserve">    9дз/4э</t>
  </si>
  <si>
    <t>ДЗ(к)</t>
  </si>
  <si>
    <t>12 нед.</t>
  </si>
  <si>
    <t>,-,Э</t>
  </si>
  <si>
    <t>16 нед</t>
  </si>
  <si>
    <t>,-,ДЗ</t>
  </si>
  <si>
    <t>13 нед</t>
  </si>
  <si>
    <t xml:space="preserve"> 8 нед</t>
  </si>
  <si>
    <t>Э(к)</t>
  </si>
  <si>
    <t xml:space="preserve">    9дз/3э</t>
  </si>
  <si>
    <t>Общий гуманитарный и социально - экономический цикл</t>
  </si>
  <si>
    <t>Основы философии</t>
  </si>
  <si>
    <t>Иностранный язык в профессиональной деятельности</t>
  </si>
  <si>
    <t>48</t>
  </si>
  <si>
    <t>164</t>
  </si>
  <si>
    <t>0</t>
  </si>
  <si>
    <t>64</t>
  </si>
  <si>
    <t>6дз/0э</t>
  </si>
  <si>
    <t>14</t>
  </si>
  <si>
    <t>536</t>
  </si>
  <si>
    <t>142</t>
  </si>
  <si>
    <t>Письмо  Минобрнауки России от 17.03.2015г. №06-259   «О направлении доработанных   рекомендаций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ФГОС и получаемой профессии или специальности СПО»;</t>
  </si>
  <si>
    <t xml:space="preserve"> Письмо  Министерства образования и науки Российской Федерации, Федеральной службы по надзору в сфере образования и науки от 17 февраля 2014 г. № 02-68 "О прохождении государственной итоговой аттестации по образовательным программам среднего общего образования обучающимися по образовательным программам среднего профессионального образования</t>
  </si>
  <si>
    <t>Приказ Министерства образования и науки РФ (Минобрнауки России) от 18.04 2013 г. №291   «Об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 (ред. от 18.08.2016 г.)</t>
  </si>
  <si>
    <t xml:space="preserve"> Реализация ППССЗ по специальности 43.02.15 Поварское и кондитерское дело предполагает обязательную производственную практику на рабочих местах предприятий общественного питания, организуемую после изучения МДК и прохождения учебной практики по каждому профессиональному модулю. Производственная практика реализуется на предприятиях общественного питания, направление деятельности которых соответствует  профилю подготовки на основе договоров между организацией, и колледжем.  Аттестация по итогам производственной практики проводится с учетом (или на основании) результатов, подтвержденных документами соответствующих предприятий.</t>
  </si>
  <si>
    <t>Общая продолжительность каникул составляет 10- 11 недель в год, в последний год обучения -2 недели.</t>
  </si>
  <si>
    <t>Практикоориентированность  составляет  57% от суммарного объема общей учебной нагрузки.</t>
  </si>
  <si>
    <t>Распределение вариативной части ППССЗ осуществлено с учётом запросов и рекомендаций работодателей рассмотрено и утверждено на заседании Совета колледжа.</t>
  </si>
  <si>
    <t>На промежуточную аттестацию –  108  часов;</t>
  </si>
  <si>
    <t>На усиление и расширение циклов ОГСЭ и ЕН, общепрофессиональных дисциплин и профессиональных модулей для овладения профессиональными компетенциями, соответствующими основным видам профессиональной деятельности:</t>
  </si>
  <si>
    <t>На цикл ЕН – 36 часов;</t>
  </si>
  <si>
    <t xml:space="preserve"> ОП.03 Техническое оснащение предприятий общественного питания – подбор необходимого оборудования, оценка эффективности его использования; новейшие достижения научно-технического прогресса в сфере обслуживания; принципы подбора современного малогабаритного оборудования; причины возникновения и профилактика производственного травматизма.   ОП.05 Основы экономики, менеджмента и маркетинга – принципы рыночной экономики, роль и организация хозяйствующих субъектов в региональной рыночной экономике, механизмы ценообразования на продукцию; стили управления и виды коммуникации, управленческий цикл.   </t>
  </si>
  <si>
    <t xml:space="preserve"> МДК.02.02 Процессы приготовления, подготовки к реализации горячих блюд , кулинарных изделий, закусок сложного ассортимента  – приготовление сложных супов и соусов с использование продуктов центрального  региона, сложных блюд из овощей, грибов, сыра, рыбы, мяса, сельскохозяйственной птицы и регионального сырья;  МДК.03.01. Организация процессов приготовления и подготовки к реализации холодных блюд, кулинарных изделий, закусок сложного ассортимента -подготова к реализации и хранению холодных блюд, кулинарных изделий и закусок;     техническое оснащение и организация работ по приготовлению, хранению, подготовке к реализации холодных блюд, кулинарных изделий, закусок. </t>
  </si>
  <si>
    <t xml:space="preserve">МДК 03.02. Процессы приготовления и подготовки к реализации холодных блюд, кулинарных изделий, закусок  сложного ассортимента -приготовление, подготовка к реализации холодных соусов, салатных заправок; салатов разнообразного ассортимента (в том числе группы теплых салатов, салатов с добавлением фруктов и сырья местного  региона); приготовление, подготовка к реализации бутербродов, холодных закусок из овощей, грибов, сыра и яиц; приготовление, подготовка к реализации холодных блюд из рыбы (в том числе холодных блюд из нерыбного водного сырья и регионального сырья);  приготовление, подготовка к реализации холодных блюд из мяса и сельскохозяйственной (домашней) птицы. </t>
  </si>
  <si>
    <t xml:space="preserve"> МДК. 04.01 Организация процессов приготовления, подготовки к реализации и хранению холодных и горячих десертов, напитков сложного ассортимента.           Классификация, ассортимент холодных и горячих десертов, напитков; актуальные направления, модные тенденции в совершенствовании ассортимента холодных и горячих десертов, напитков.           Правила адаптации, разработки рецептур десертов, напитков с учетом правил сочетаемости,  взаимозаменяемости продуктов, изменения выхода,   использования сезонных,  региональных продуктов, потребностей различных  категорий потребителей, методов  обслуживания.         Характеристика процессов приготовления, подготовки к реализации и хранению холодных и горячих десертов, напитков.   МДК. 04.02 Ведение процессов приготовления и подготовки к реализации холодных и горячих десертов, напитков сложного ассортимента         Приготовление и подготовка к реализации  холодных  и горячих десертов сложного ассортимента  (с учетом требований Волрдскисс). Классификация, ассортимент, технологический процесс, требования к качеству, пищевая ценность холодных и горячих десертов сложного ассортимента.  Правила выбора основных продуктов и ингредиентов к ним подходящего типа. Основные характеристики готовых полуфабрикатов промышленного изготовления.  Актуальные направления в приготовлении холодных десертов  сложного ассортимента.        Приготовление и подготовка к реализации  холодных и горячих напитков сложного ассортимента.   </t>
  </si>
  <si>
    <t xml:space="preserve">   Современные методы приготовления горячих напитков. Правила оформления и отпуска  горячих  напитков: творческое оформление и эстетичная подача.   МДК.05.02 Процессы приготовления, подготовки к реализации хлебобулочных, мучных кондитерских изделий сложного ассортимета – приготовление сдобных хлебобулочных изделий, праздничного хлеба, сложных мучных кондитерских изделий, праздничных тортов, мелкоштучных кондитерских изделий, национальных кондитерских изделий и изделий с пониженной калорийностью, изготовляемых на предприятиях пищевой промышленности региона. Стандартизация и контроль качества продукции.  МДК. 06.01 Оперативное управление текущей деятельности подчиненного пресонала – Организационные и экономические основы деятельности структурного подразделения организации .  Результаты вариативной части в формате опыта практической деятельности, умений и знаний  зафиксированы в соответствующих частях программы (в соответствии с требованиями к структуре).   </t>
  </si>
  <si>
    <t xml:space="preserve">Выполнение курсовых работ рассматривается как вид учебной работы по профессиональным модулям, реализуется в пределах времени, отведенного на их освоение.  Периодичность промежуточной аттестации определена учебным планом.  На проведение промежуточной аттестации отведено 7 недель: 72  часа на 1 курсе; 72 часа на 2 курсе; 72 часа на 3 курсе; 36 часов на 4 курсе.  Количество зачётов и экзаменов по курсам и полугодиям не превышает установленные нормы (не более 8 экзаменов в год и не более 10 зачётов в год, не считая физкультуры) и  указано в плане учебного процесса.   </t>
  </si>
  <si>
    <t xml:space="preserve">Государственная итоговая аттестация обучающихся в колледже осуществляется государственной экзаменационной комиссией в соответствии с Приказом Министерства образования и науки Российской Федерации от 16 августа 2013г. № 968 «Об утверждении порядка проведения государственной итоговой аттестации по образовательным программам среднего профессионального образования» и локальными нормативными актами в форме защиты выпускной квалификационной работы (дипломная работа). Темы выпускных квалификационных работ разрабатываются преподавателями колледжа совместно со специалистами предприятий или организаций, заинтересованных в разработке данных тем, и рассматриваются соответствующими методическими объединениями. При этом темы дипломной работы должны соответствовать содержанию одного или нескольких профессиональных модулей, входящих в ППССЗ. Государственная итоговая аттестация проводится после завершения полного курса обучения. На ГИА отводится 216 часов, из них на выполнение дипломной работы - 144 часа, защита дипломной работы - 72 часа. </t>
  </si>
  <si>
    <t>На цикл ОГСЭ – 104 часов;</t>
  </si>
  <si>
    <t>На общепрофессиональный цикл - 240 часа;</t>
  </si>
  <si>
    <t>На междисциплинарные курсы –   808 часов;</t>
  </si>
  <si>
    <t>Настоящий  учебный  план  программы  подготовки  специалистов  среднего  звена среднего профессионального образования разработан на основе ФГОС по профессии среднего профессионального образования (далее – СПО), утвержденного приказом Министерства образования и науки Российской Федерации № 1565 от 9 декабря 2016 г. 43.02.15 Поварское и кондитерское дело, реализуемого в пределах ППССЗ.</t>
  </si>
  <si>
    <t>Профессиональный стандарт «Кондитер», утвержденный приказом Министерством труда и социальной защиты РФ от 07.09.2015 г. №597н</t>
  </si>
  <si>
    <t>Методические рекомендации по разработке основных профессиональных образовательных программ и дополнительных профессиональных программ с учетом существующих профессиональных стандартов, утвержденные Министерством образования и науки РФ от 22.01.2015 г. №ДЛ – 1/05вн</t>
  </si>
  <si>
    <t>Приказ Министерства образования и науки Российской Федерации от 16.08.2013 г. №968 «Об утверждении Порядка проведения государственной итоговой аттестации по образовательным программам среднего профессионального образования»</t>
  </si>
  <si>
    <t>273-ФЗ «Об образовании в Российской Федерации» от 29 декабря 2012 г. ст.68</t>
  </si>
  <si>
    <t xml:space="preserve">ФГОС СПО по профессии  43.02.15 Поварское и  кондитерское дело, утвержденный приказом Министерства образования и науки РФ №1565 от 9 декабря 2016 г. 
</t>
  </si>
  <si>
    <t xml:space="preserve">Приказ Министерства образования и науки Российской Федерации от 15 декабря 2014 г. № 1580 "О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 утвержденный Приказом Министерства образования и науки Российской Федерации от 14 июня 2013 г. № 464" </t>
  </si>
  <si>
    <t>Примерная ООП СПО по специальности 43.02.15 Поварское и кондитерское дело, Федеральное учебно-методическое объединение в системе среднего профессионального образования по укрупненной группе профессий, специальностей 43.00.00 Сервис и туризм</t>
  </si>
  <si>
    <t>Приказ Министерства образования и науки Российской Федерации от 14.06.2013 г.№464 п.23 «Об утверждении Порядка организации осуществления образовательной деятельности по образовательным программам среднего  профессионального образования»</t>
  </si>
  <si>
    <t>Формы и методы контроля и оценки результатов обучения (в том числе с применением компьютерных технологий) позволяют проверять  не только сформированность профессиональных компетенций, но и развитие общих компетенций и обеспечивающих их умений. Применяется традиционная оценка знаний и умений по 5 балльной шкале. Педагоги по согласованию с методическими объединениями имеют возможность разработать и применять рейтинговую или накопительную систему оценивания по учебной дисциплине, МДК или профессиональному модулю в целом.     Учебная практика осуществляется в учебных группах по 10-15 человек.  Учебная практика проводится рассредоточено по завершении изучения определённого раздела теоретической части модуля. Такая форма позволяет более прочно закрепить теоретические знания  на практике. Рекомендуется учебную группу  делить на бригады, что способствует индивидуализации и повышению качества обучения. Учебная практика организуется в учебных кулинарных и кондитерских цехах, либо в предприятиях общественного питания  на основе договоров между организацией, осуществляющей деятельность по образовательной программе соответствующего профиля (далее - организация)</t>
  </si>
  <si>
    <t xml:space="preserve">Срок освоения ППССЗ по специальности 43.02.15 Поварское и кондитерское дело  для обучающихся на базе основного общего образования составляет 199 недель, в том числе на 1 курсе - 52 недели, на 2 – 52 недели, на 3 – 52 недели, на 4 – 43 недели.  Продолжительность учебной недели 6 дней. Максимальный объём учебной нагрузки составляет 36 академических часа в неделю, включая все виды обязательной аудиторной и внеаудиторной учебной работы. Объем обязательной учебной нагрузки не превышает 36 академических часов в неделю и 6 академических часов в день. Для всех видов аудиторных занятий академический час устанавливается продолжительностью 45 минут,  занятия  группируются  парами. Реализуются различные формы аудиторных занятий (уроки, практические занятия, лабораторные занятия, консультации, лекции, семинары и т.д.), практики (в профессиональном цикле) и самостоятельная работа обучающихся. Теоретические  и практические занятия, самостоятельная подготовка, учебная и производственная практика носят практико – ориентированный характер и обеспечивают овладение обучающимися общими и профессиональными компетенциями. При проведении практических занятий в зависимости от сложности изучаемой темы и технических условий возможно деление учебной группы на подгруппы по 10 – 15 человек. Учебные занятия проводятся в специальных помещениях представляющих собой учебные аудитории  для проведения занятий всех видов, предусмотренных образовательной программой, в том числе групповых и индивидуальных консультаций, текущего контроля и промежуточной аттестации, а также помещений для самостоятельной работы, мастерские и лаборатории, оснащенные оборудованием, техническими средствами обучения и материалами, учитывающими требования образовательных  стандартов. Контроль и оценка результатов освоения дисциплин осуществляются педагогом в процессе проведения практических занятий и лабораторных работ, тестирования, а также выполнения самостоятельных и  индивидуальных заданий, проектов, исследований. </t>
  </si>
  <si>
    <t xml:space="preserve"> Текущий контроль по учебным дисциплинам общеобразовательного  цикла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абитуриентами) - в соответствии Федеральным государственным образовательным стандартом среднего общего образования ( с изменениями на 29 июня 2017 года) - введена адаптационная дисциплина Коммуникативный практикум, в связи с подготовкой обучающихся к индивидуальному проектированию в процессе обучения (выполнение курсовых и выпускных квалификационных работ) и в будущей профессиональной деятельности. Специфика учебной дисциплины подразумевает взаимосвязь с другими общепрофессиональными дисциплинами, особенно в той их части, которая содержит знания обучающихся в области выбора, разработки, реализации и публичной презентации предметного или межпредметного учебного проекта, направленного на решение личностно и социально-значимой проблемы.  Для реализации требований ФГОС среднего полного общего образования в пределах ОП СПО использованы  Программы  общеобразовательных дисциплин   для профессиональных образовательных организаций,  рекомендованные научно- методическим советом Центра профессионального образования ФГАУ«ФИРО» (протокол  №2 от 26.03.2015).   </t>
  </si>
  <si>
    <t xml:space="preserve"> Получение среднего профессионального образования на базе основного общего образования осуществляется с одновременным получением среднего общего образования в пределах данной образовательной программы среднего профессионального образования. В этом случае образовательная программа среднего профессионального образования, реализуемая на базе основного общего образования, разрабатывается на основе требований соответствующих федеральных государственных образовательных стандартов среднего общего и среднего профессионального образования с учетом получаемой профессии или специальности среднего профессионального образования. Умения и знания, полученные обучающимися при освоении учебных дисциплин общеобразовательного  цикла, углубляются и расширяются в процессе изучения дисциплин общепрофессионального  учебного цикла, а также отдельных дисциплин  профессионального  учебного цикла  образовательной программы.  Качество освоения учебных дисциплин  общеобразовательного  цикла ППССЗ оценивается в процессе текущего контроля и промежуточной аттестации. </t>
  </si>
  <si>
    <t xml:space="preserve"> Раскрыты методы контроля товарных запасов продуктов и их расхода, в том числе на производстве. Приведены правила проведения инвентаризации продуктов и материальная ответственность работников за сохранность сырья и готовой продукции, ассортимент и характеристика основных групп продовольственных товаров, методы контроля качества продуктов при хранении; программное обеспечение управления расходом продуктов на производстве и движением блюд; современные способы обеспечения правильной сохранности запасов и расхода продуктов на производстве, процедуры и правила инвентаризации запасов сырья.  ОП.04 Организация обслуживания  - особенность организации работы предприятия общественного питания – это высокий класс обслуживания посетителей.  Классность предполагает совокупность отличительных признаков предприятия, характеризующих качество предоставляемых услуг, уровень и условия обслуживания.  Обеспечения высокого уровеня комфортности за счет оборудования их удобной мебелью, создания надлежащего микроклимата, в частности путем кондиционирования воздуха, интерьера и т.д. Организация обслуживания торжественных официальных приемов, совещаний, конференций, съездов, семейных торжеств. </t>
  </si>
  <si>
    <t xml:space="preserve">Предложенное распределение вариативной части циклов   ППССЗ дает возможность получения дополнительных компетенций, необходимых для обеспечения конкурентоспособности выпускника в соответствии с запросами регионального рынка труда и профессионального стандарта. Часы  вариативной части  по общепрофессиональным дисциплинам направлены: - ОП 02.  Организация хранения и контроль запасов сырья- рассмотрены основы товароведения и товароведные характеристики различных групп продовольственных товаров, организация складского и товарного хозяйства и их продовольственного снабжения, современные способы упаковывания, транспортирования и хранения продовольственных товаров.     </t>
  </si>
  <si>
    <t xml:space="preserve">В общем гуманитарном и социально - экономическом, математическом и общем естественно научном, общепрофессиональном и профессиональном циклах образовательной программы выделяется объем работы обучающихся во взаимодействии с преподавателем по видам учебных занятий (урок, практическое занятие, лабораторное занятие, консультации, лекции, семинары). Контроль за выполнением требований  федерального государственного образовательного стандарта по специальности и обеспечение объективности результатов обучения, проводится с использованием следующих форм и процедур:  дифференцированный зачёт, экзамен, экзамен (квалификационный), защита курсовой работы. </t>
  </si>
  <si>
    <t xml:space="preserve"> Промежуточная аттестация позволяет оценить результаты учебной деятельности обучающихся за семестры и учебный год. Основными формами промежуточной аттестации являются  дифференцированные зачёты (при наличии курсовой работы предусматривается защита), экзамены  по отдельным  дисциплинам и междисциплинарным курсам. Экзамены по математике, русскому языку  проводится в письменной форме. Экзамены (квалификационные) по профессиональным модулям.  Дифференцированные зачёты проводятся за счет объема времени, отводимого на изучение дисциплины, МДК.  Выполнение курсовых работ запланировано  МДК 02.02 Процессы приготовления, подготовка к реализации горячих блюд, кулинарных изделий, закусок сложного ассортимента на 3 курсе; МДК.06.01 Опреративное управление текущей деятельностью подчиненного перасонала на 4 курсе.</t>
  </si>
  <si>
    <t>Устав СОГБПОУ "Козловский многопрофильный аграрный колледж".Санитарно - эпидимиологические нормы и правила РФ от 29.12.2010 № 189.</t>
  </si>
  <si>
    <t>5. Пояснительная записка
5.1. Нормативная база реализации ППССЗ</t>
  </si>
  <si>
    <t>5.2. Организация учебного процесса и режим занятий</t>
  </si>
  <si>
    <t>5.3. Общеобразовательный цикл</t>
  </si>
  <si>
    <t>5.4. Формирование вариативной части ППКРС</t>
  </si>
  <si>
    <t>5.5. Порядок аттестации обучающихся</t>
  </si>
  <si>
    <t>всего учебных занятий</t>
  </si>
  <si>
    <t>промежуточная аттестация (семестр)</t>
  </si>
  <si>
    <t xml:space="preserve">  14дз/7э/7дэ</t>
  </si>
  <si>
    <t>,-ДЗ</t>
  </si>
  <si>
    <t>39дз/22э</t>
  </si>
  <si>
    <t xml:space="preserve">   23дз/17э</t>
  </si>
  <si>
    <t>31дз/18э</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</si>
</sst>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63">
    <font>
      <sz val="11"/>
      <color theme="1"/>
      <name val="Calibri"/>
      <family val="2"/>
    </font>
    <font>
      <sz val="11"/>
      <color indexed="8"/>
      <name val="Calibri"/>
      <family val="2"/>
    </font>
    <font>
      <b/>
      <sz val="11"/>
      <color indexed="8"/>
      <name val="Calibri"/>
      <family val="2"/>
    </font>
    <font>
      <sz val="10"/>
      <color indexed="8"/>
      <name val="Times New Roman"/>
      <family val="1"/>
    </font>
    <font>
      <b/>
      <sz val="10"/>
      <color indexed="8"/>
      <name val="Times New Roman"/>
      <family val="1"/>
    </font>
    <font>
      <i/>
      <sz val="10"/>
      <color indexed="8"/>
      <name val="Times New Roman"/>
      <family val="1"/>
    </font>
    <font>
      <sz val="11"/>
      <color indexed="8"/>
      <name val="Times New Roman"/>
      <family val="1"/>
    </font>
    <font>
      <b/>
      <sz val="11"/>
      <color indexed="8"/>
      <name val="Times New Roman"/>
      <family val="1"/>
    </font>
    <font>
      <b/>
      <i/>
      <sz val="10"/>
      <color indexed="8"/>
      <name val="Times New Roman"/>
      <family val="1"/>
    </font>
    <font>
      <sz val="8"/>
      <name val="Calibri"/>
      <family val="2"/>
    </font>
    <font>
      <b/>
      <sz val="9"/>
      <color indexed="8"/>
      <name val="Times New Roman"/>
      <family val="1"/>
    </font>
    <font>
      <sz val="9"/>
      <color indexed="8"/>
      <name val="Times New Roman"/>
      <family val="1"/>
    </font>
    <font>
      <sz val="12"/>
      <color indexed="8"/>
      <name val="Times New Roman"/>
      <family val="1"/>
    </font>
    <font>
      <b/>
      <sz val="12"/>
      <color indexed="8"/>
      <name val="Times New Roman"/>
      <family val="1"/>
    </font>
    <font>
      <b/>
      <sz val="14"/>
      <color indexed="8"/>
      <name val="Times New Roman"/>
      <family val="1"/>
    </font>
    <font>
      <sz val="14"/>
      <color indexed="8"/>
      <name val="Times New Roman"/>
      <family val="1"/>
    </font>
    <font>
      <sz val="8"/>
      <color indexed="8"/>
      <name val="Times New Roman"/>
      <family val="1"/>
    </font>
    <font>
      <b/>
      <sz val="10"/>
      <color indexed="8"/>
      <name val="Calibri"/>
      <family val="2"/>
    </font>
    <font>
      <sz val="10"/>
      <color indexed="8"/>
      <name val="Calibri"/>
      <family val="2"/>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libri"/>
      <family val="2"/>
    </font>
    <font>
      <sz val="12"/>
      <color theme="1"/>
      <name val="Times New Roman"/>
      <family val="1"/>
    </font>
    <font>
      <sz val="14"/>
      <color theme="1"/>
      <name val="Times New Roman"/>
      <family val="1"/>
    </font>
    <font>
      <b/>
      <sz val="12"/>
      <color theme="1"/>
      <name val="Times New Roman"/>
      <family val="1"/>
    </font>
    <font>
      <sz val="11"/>
      <color theme="1"/>
      <name val="Times New Roman"/>
      <family val="1"/>
    </font>
    <font>
      <sz val="12"/>
      <color rgb="FF000000"/>
      <name val="Times New Roman"/>
      <family val="1"/>
    </font>
    <font>
      <b/>
      <sz val="12"/>
      <color rgb="FF00000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1"/>
        <bgColor indexed="64"/>
      </patternFill>
    </fill>
    <fill>
      <patternFill patternType="solid">
        <fgColor indexed="13"/>
        <bgColor indexed="64"/>
      </patternFill>
    </fill>
    <fill>
      <patternFill patternType="solid">
        <fgColor indexed="46"/>
        <bgColor indexed="64"/>
      </patternFill>
    </fill>
    <fill>
      <patternFill patternType="solid">
        <fgColor indexed="22"/>
        <bgColor indexed="64"/>
      </patternFill>
    </fill>
    <fill>
      <patternFill patternType="solid">
        <fgColor indexed="47"/>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0"/>
        <bgColor indexed="64"/>
      </patternFill>
    </fill>
    <fill>
      <patternFill patternType="solid">
        <fgColor theme="1" tint="0.7999799847602844"/>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style="medium"/>
    </border>
    <border>
      <left style="medium"/>
      <right style="medium"/>
      <top>
        <color indexed="63"/>
      </top>
      <bottom style="medium"/>
    </border>
    <border>
      <left style="thin"/>
      <right style="thin"/>
      <top style="thin"/>
      <bottom style="thin"/>
    </border>
    <border>
      <left style="thin"/>
      <right style="thin"/>
      <top>
        <color indexed="63"/>
      </top>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color indexed="63"/>
      </top>
      <bottom style="thin"/>
    </border>
    <border>
      <left style="thin"/>
      <right style="medium"/>
      <top>
        <color indexed="63"/>
      </top>
      <bottom style="thin"/>
    </border>
    <border>
      <left style="thin"/>
      <right style="thin"/>
      <top style="thin"/>
      <bottom>
        <color indexed="63"/>
      </bottom>
    </border>
    <border>
      <left style="thin"/>
      <right style="thin"/>
      <top style="medium"/>
      <bottom style="thin"/>
    </border>
    <border>
      <left style="thin"/>
      <right style="thin"/>
      <top>
        <color indexed="63"/>
      </top>
      <bottom>
        <color indexed="63"/>
      </bottom>
    </border>
    <border>
      <left style="medium"/>
      <right style="thin"/>
      <top style="thin"/>
      <bottom style="medium"/>
    </border>
    <border>
      <left style="thin"/>
      <right style="thin"/>
      <top style="medium"/>
      <bottom style="medium"/>
    </border>
    <border>
      <left style="medium"/>
      <right style="thin"/>
      <top style="thin"/>
      <bottom>
        <color indexed="63"/>
      </bottom>
    </border>
    <border>
      <left style="thin"/>
      <right>
        <color indexed="63"/>
      </right>
      <top>
        <color indexed="63"/>
      </top>
      <bottom style="thin"/>
    </border>
    <border>
      <left style="thin"/>
      <right style="medium"/>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style="thin"/>
      <bottom style="medium"/>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medium"/>
      <bottom style="thin"/>
    </border>
    <border>
      <left>
        <color indexed="63"/>
      </left>
      <right style="medium"/>
      <top style="thin"/>
      <bottom style="medium"/>
    </border>
    <border>
      <left style="thin"/>
      <right style="medium"/>
      <top>
        <color indexed="63"/>
      </top>
      <bottom>
        <color indexed="63"/>
      </bottom>
    </border>
    <border>
      <left style="thin"/>
      <right style="medium"/>
      <top style="thin"/>
      <bottom style="medium"/>
    </border>
    <border>
      <left style="thin"/>
      <right style="medium"/>
      <top style="medium"/>
      <bottom style="mediu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style="medium"/>
      <top style="medium"/>
      <bottom style="medium"/>
    </border>
    <border>
      <left style="medium"/>
      <right style="thin"/>
      <top style="medium"/>
      <bottom style="medium"/>
    </border>
    <border>
      <left style="thin"/>
      <right>
        <color indexed="63"/>
      </right>
      <top style="medium"/>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5" fillId="32" borderId="0" applyNumberFormat="0" applyBorder="0" applyAlignment="0" applyProtection="0"/>
  </cellStyleXfs>
  <cellXfs count="481">
    <xf numFmtId="0" fontId="0" fillId="0" borderId="0" xfId="0" applyFont="1" applyAlignment="1">
      <alignment/>
    </xf>
    <xf numFmtId="0" fontId="3" fillId="0" borderId="10" xfId="0" applyFont="1" applyBorder="1" applyAlignment="1">
      <alignment vertical="top" wrapText="1"/>
    </xf>
    <xf numFmtId="0" fontId="3" fillId="0" borderId="10" xfId="0" applyFont="1" applyBorder="1" applyAlignment="1">
      <alignment horizontal="center" vertical="top" wrapText="1"/>
    </xf>
    <xf numFmtId="0" fontId="4" fillId="0" borderId="11" xfId="0" applyFont="1" applyBorder="1" applyAlignment="1">
      <alignment horizontal="center" vertical="top" wrapText="1"/>
    </xf>
    <xf numFmtId="0" fontId="4" fillId="0" borderId="10" xfId="0" applyFont="1" applyBorder="1" applyAlignment="1">
      <alignment horizontal="center" vertical="top" wrapText="1"/>
    </xf>
    <xf numFmtId="0" fontId="4" fillId="0" borderId="10" xfId="0" applyFont="1" applyBorder="1" applyAlignment="1">
      <alignment vertical="top" wrapText="1"/>
    </xf>
    <xf numFmtId="0" fontId="4" fillId="0" borderId="11" xfId="0" applyFont="1" applyBorder="1" applyAlignment="1">
      <alignment vertical="top" wrapText="1"/>
    </xf>
    <xf numFmtId="0" fontId="5" fillId="0" borderId="10" xfId="0" applyFont="1" applyBorder="1" applyAlignment="1">
      <alignment horizontal="center" vertical="top" wrapText="1"/>
    </xf>
    <xf numFmtId="0" fontId="3" fillId="0" borderId="11" xfId="0" applyFont="1" applyBorder="1" applyAlignment="1">
      <alignment vertical="top" wrapText="1"/>
    </xf>
    <xf numFmtId="0" fontId="6" fillId="0" borderId="10" xfId="0" applyFont="1" applyBorder="1" applyAlignment="1">
      <alignment vertical="top" wrapText="1"/>
    </xf>
    <xf numFmtId="0" fontId="6" fillId="0" borderId="10" xfId="0" applyFont="1" applyBorder="1" applyAlignment="1">
      <alignment horizontal="center" vertical="top" wrapText="1"/>
    </xf>
    <xf numFmtId="0" fontId="7" fillId="0" borderId="10" xfId="0" applyFont="1" applyBorder="1" applyAlignment="1">
      <alignment horizontal="center" vertical="top" wrapText="1"/>
    </xf>
    <xf numFmtId="0" fontId="8" fillId="0" borderId="10" xfId="0" applyFont="1" applyBorder="1" applyAlignment="1">
      <alignment horizontal="center" vertical="top" wrapText="1"/>
    </xf>
    <xf numFmtId="0" fontId="6" fillId="33" borderId="10" xfId="0" applyFont="1" applyFill="1" applyBorder="1" applyAlignment="1">
      <alignment horizontal="center" vertical="top" wrapText="1"/>
    </xf>
    <xf numFmtId="0" fontId="7" fillId="33" borderId="10" xfId="0" applyFont="1" applyFill="1" applyBorder="1" applyAlignment="1">
      <alignment horizontal="center" vertical="top" wrapText="1"/>
    </xf>
    <xf numFmtId="0" fontId="4" fillId="34" borderId="11" xfId="0" applyFont="1" applyFill="1" applyBorder="1" applyAlignment="1">
      <alignment vertical="top" wrapText="1"/>
    </xf>
    <xf numFmtId="0" fontId="4" fillId="34" borderId="10" xfId="0" applyFont="1" applyFill="1" applyBorder="1" applyAlignment="1">
      <alignment vertical="top" wrapText="1"/>
    </xf>
    <xf numFmtId="0" fontId="3" fillId="34" borderId="10" xfId="0" applyFont="1" applyFill="1" applyBorder="1" applyAlignment="1">
      <alignment horizontal="center" vertical="top" wrapText="1"/>
    </xf>
    <xf numFmtId="0" fontId="4" fillId="34" borderId="10" xfId="0" applyFont="1" applyFill="1" applyBorder="1" applyAlignment="1">
      <alignment horizontal="center" vertical="top" wrapText="1"/>
    </xf>
    <xf numFmtId="0" fontId="5" fillId="34" borderId="10" xfId="0" applyFont="1" applyFill="1" applyBorder="1" applyAlignment="1">
      <alignment horizontal="center" vertical="top" wrapText="1"/>
    </xf>
    <xf numFmtId="0" fontId="4" fillId="33" borderId="11" xfId="0" applyFont="1" applyFill="1" applyBorder="1" applyAlignment="1">
      <alignment vertical="top" wrapText="1"/>
    </xf>
    <xf numFmtId="0" fontId="4" fillId="33" borderId="10" xfId="0" applyFont="1" applyFill="1" applyBorder="1" applyAlignment="1">
      <alignment horizontal="center" vertical="top" wrapText="1"/>
    </xf>
    <xf numFmtId="0" fontId="5" fillId="33" borderId="10" xfId="0" applyFont="1" applyFill="1" applyBorder="1" applyAlignment="1">
      <alignment horizontal="center" vertical="top" wrapText="1"/>
    </xf>
    <xf numFmtId="0" fontId="8" fillId="33" borderId="10" xfId="0" applyFont="1" applyFill="1" applyBorder="1" applyAlignment="1">
      <alignment vertical="top" wrapText="1"/>
    </xf>
    <xf numFmtId="0" fontId="8" fillId="33" borderId="10" xfId="0" applyFont="1" applyFill="1" applyBorder="1" applyAlignment="1">
      <alignment horizontal="center" vertical="top" wrapText="1"/>
    </xf>
    <xf numFmtId="0" fontId="3" fillId="33" borderId="10" xfId="0" applyFont="1" applyFill="1" applyBorder="1" applyAlignment="1">
      <alignment horizontal="center" vertical="top" wrapText="1"/>
    </xf>
    <xf numFmtId="0" fontId="7" fillId="35" borderId="10" xfId="0" applyFont="1" applyFill="1" applyBorder="1" applyAlignment="1">
      <alignment horizontal="justify" vertical="top"/>
    </xf>
    <xf numFmtId="0" fontId="5" fillId="35" borderId="10" xfId="0" applyFont="1" applyFill="1" applyBorder="1" applyAlignment="1">
      <alignment horizontal="center" vertical="top" wrapText="1"/>
    </xf>
    <xf numFmtId="0" fontId="3" fillId="35" borderId="10" xfId="0" applyFont="1" applyFill="1" applyBorder="1" applyAlignment="1">
      <alignment horizontal="center" vertical="top" wrapText="1"/>
    </xf>
    <xf numFmtId="0" fontId="7" fillId="35" borderId="10" xfId="0" applyFont="1" applyFill="1" applyBorder="1" applyAlignment="1">
      <alignment vertical="top" wrapText="1"/>
    </xf>
    <xf numFmtId="0" fontId="4" fillId="35" borderId="10" xfId="0" applyFont="1" applyFill="1" applyBorder="1" applyAlignment="1">
      <alignment horizontal="center" vertical="top" wrapText="1"/>
    </xf>
    <xf numFmtId="0" fontId="3" fillId="35" borderId="10" xfId="0" applyNumberFormat="1" applyFont="1" applyFill="1" applyBorder="1" applyAlignment="1">
      <alignment horizontal="center" vertical="top" wrapText="1"/>
    </xf>
    <xf numFmtId="0" fontId="0" fillId="0" borderId="12" xfId="0" applyBorder="1" applyAlignment="1">
      <alignment/>
    </xf>
    <xf numFmtId="0" fontId="2" fillId="0" borderId="12" xfId="0" applyFont="1" applyBorder="1" applyAlignment="1">
      <alignment horizontal="center"/>
    </xf>
    <xf numFmtId="0" fontId="2" fillId="0" borderId="12" xfId="0" applyFont="1" applyBorder="1" applyAlignment="1">
      <alignment/>
    </xf>
    <xf numFmtId="0" fontId="0" fillId="0" borderId="0" xfId="0" applyFill="1" applyAlignment="1">
      <alignment/>
    </xf>
    <xf numFmtId="0" fontId="0" fillId="0" borderId="0" xfId="0" applyAlignment="1">
      <alignment vertical="justify" wrapText="1"/>
    </xf>
    <xf numFmtId="0" fontId="0" fillId="0" borderId="0" xfId="0" applyAlignment="1">
      <alignment horizontal="left"/>
    </xf>
    <xf numFmtId="0" fontId="0" fillId="0" borderId="0" xfId="0" applyAlignment="1">
      <alignment horizontal="right" vertical="justify" wrapText="1"/>
    </xf>
    <xf numFmtId="0" fontId="0" fillId="0" borderId="0" xfId="0" applyAlignment="1">
      <alignment horizontal="left" vertical="justify" wrapText="1"/>
    </xf>
    <xf numFmtId="0" fontId="14" fillId="0" borderId="12" xfId="0" applyFont="1" applyBorder="1" applyAlignment="1">
      <alignment horizontal="center" vertical="top" wrapText="1"/>
    </xf>
    <xf numFmtId="0" fontId="15" fillId="0" borderId="12" xfId="0" applyFont="1" applyBorder="1" applyAlignment="1">
      <alignment vertical="top" wrapText="1"/>
    </xf>
    <xf numFmtId="0" fontId="15" fillId="0" borderId="12" xfId="0" applyFont="1" applyFill="1" applyBorder="1" applyAlignment="1">
      <alignment vertical="top" wrapText="1"/>
    </xf>
    <xf numFmtId="0" fontId="15" fillId="0" borderId="12" xfId="0" applyFont="1" applyBorder="1" applyAlignment="1">
      <alignment horizontal="center" vertical="top" wrapText="1"/>
    </xf>
    <xf numFmtId="0" fontId="12" fillId="0" borderId="0" xfId="0" applyFont="1" applyAlignment="1">
      <alignment vertical="justify" wrapText="1"/>
    </xf>
    <xf numFmtId="0" fontId="13" fillId="0" borderId="0" xfId="0" applyFont="1" applyAlignment="1">
      <alignment vertical="justify" wrapText="1"/>
    </xf>
    <xf numFmtId="0" fontId="4" fillId="0" borderId="12" xfId="0" applyFont="1" applyBorder="1" applyAlignment="1">
      <alignment horizontal="center" wrapText="1"/>
    </xf>
    <xf numFmtId="0" fontId="3" fillId="0" borderId="12" xfId="0" applyFont="1" applyBorder="1" applyAlignment="1">
      <alignment horizontal="center" wrapText="1"/>
    </xf>
    <xf numFmtId="0" fontId="3" fillId="0" borderId="12" xfId="0" applyFont="1" applyBorder="1" applyAlignment="1">
      <alignment wrapText="1"/>
    </xf>
    <xf numFmtId="1" fontId="3" fillId="0" borderId="12" xfId="0" applyNumberFormat="1" applyFont="1" applyBorder="1" applyAlignment="1">
      <alignment horizontal="center" wrapText="1"/>
    </xf>
    <xf numFmtId="0" fontId="11" fillId="0" borderId="12" xfId="0" applyFont="1" applyBorder="1" applyAlignment="1">
      <alignment vertical="justify" wrapText="1"/>
    </xf>
    <xf numFmtId="0" fontId="3" fillId="0" borderId="12" xfId="0" applyFont="1" applyFill="1" applyBorder="1" applyAlignment="1">
      <alignment horizontal="center" wrapText="1"/>
    </xf>
    <xf numFmtId="0" fontId="11" fillId="0" borderId="12" xfId="0" applyFont="1" applyFill="1" applyBorder="1" applyAlignment="1">
      <alignment vertical="justify" wrapText="1"/>
    </xf>
    <xf numFmtId="0" fontId="10" fillId="0" borderId="12" xfId="0" applyFont="1" applyFill="1" applyBorder="1" applyAlignment="1">
      <alignment vertical="justify" wrapText="1"/>
    </xf>
    <xf numFmtId="0" fontId="4" fillId="0" borderId="12" xfId="0" applyFont="1" applyBorder="1" applyAlignment="1">
      <alignment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15" xfId="0" applyFont="1" applyBorder="1" applyAlignment="1">
      <alignment horizontal="center" wrapText="1"/>
    </xf>
    <xf numFmtId="0" fontId="3" fillId="0" borderId="14" xfId="0" applyFont="1" applyBorder="1" applyAlignment="1">
      <alignment horizontal="center" wrapText="1"/>
    </xf>
    <xf numFmtId="0" fontId="3" fillId="0" borderId="16" xfId="0" applyFont="1" applyBorder="1" applyAlignment="1">
      <alignment horizontal="center" wrapText="1"/>
    </xf>
    <xf numFmtId="0" fontId="16" fillId="0" borderId="17" xfId="0" applyFont="1" applyBorder="1" applyAlignment="1">
      <alignment horizontal="center" wrapText="1"/>
    </xf>
    <xf numFmtId="0" fontId="16" fillId="0" borderId="18" xfId="0" applyFont="1" applyBorder="1" applyAlignment="1">
      <alignment horizontal="center" wrapText="1"/>
    </xf>
    <xf numFmtId="0" fontId="16" fillId="0" borderId="14" xfId="0" applyFont="1" applyBorder="1" applyAlignment="1">
      <alignment horizontal="center" wrapText="1"/>
    </xf>
    <xf numFmtId="0" fontId="16" fillId="0" borderId="15" xfId="0" applyFont="1" applyBorder="1" applyAlignment="1">
      <alignment horizontal="center" wrapText="1"/>
    </xf>
    <xf numFmtId="0" fontId="3" fillId="0" borderId="14" xfId="0" applyFont="1" applyBorder="1" applyAlignment="1">
      <alignment wrapText="1"/>
    </xf>
    <xf numFmtId="0" fontId="3" fillId="0" borderId="15" xfId="0" applyFont="1" applyBorder="1" applyAlignment="1">
      <alignment horizontal="center" wrapText="1"/>
    </xf>
    <xf numFmtId="0" fontId="16" fillId="0" borderId="19" xfId="0" applyFont="1" applyBorder="1" applyAlignment="1">
      <alignment horizontal="center" wrapText="1"/>
    </xf>
    <xf numFmtId="0" fontId="16" fillId="0" borderId="20" xfId="0" applyFont="1" applyFill="1" applyBorder="1" applyAlignment="1">
      <alignment horizontal="center" wrapText="1"/>
    </xf>
    <xf numFmtId="0" fontId="16" fillId="0" borderId="15" xfId="0" applyFont="1" applyFill="1" applyBorder="1" applyAlignment="1">
      <alignment horizontal="center" wrapText="1"/>
    </xf>
    <xf numFmtId="0" fontId="4" fillId="0" borderId="15" xfId="0" applyFont="1" applyFill="1" applyBorder="1" applyAlignment="1">
      <alignment horizontal="center" wrapText="1"/>
    </xf>
    <xf numFmtId="0" fontId="16" fillId="0" borderId="20" xfId="0" applyFont="1" applyBorder="1" applyAlignment="1">
      <alignment horizontal="center" wrapText="1"/>
    </xf>
    <xf numFmtId="0" fontId="4" fillId="0" borderId="21" xfId="0" applyFont="1" applyBorder="1" applyAlignment="1">
      <alignment horizontal="center" wrapText="1"/>
    </xf>
    <xf numFmtId="0" fontId="4" fillId="36" borderId="17" xfId="0" applyFont="1" applyFill="1" applyBorder="1" applyAlignment="1">
      <alignment wrapText="1"/>
    </xf>
    <xf numFmtId="0" fontId="4" fillId="36" borderId="22" xfId="0" applyFont="1" applyFill="1" applyBorder="1" applyAlignment="1">
      <alignment wrapText="1"/>
    </xf>
    <xf numFmtId="0" fontId="4" fillId="36" borderId="22" xfId="0" applyFont="1" applyFill="1" applyBorder="1" applyAlignment="1">
      <alignment horizontal="center" wrapText="1"/>
    </xf>
    <xf numFmtId="0" fontId="4" fillId="37" borderId="23" xfId="0" applyFont="1" applyFill="1" applyBorder="1" applyAlignment="1">
      <alignment wrapText="1"/>
    </xf>
    <xf numFmtId="0" fontId="4" fillId="37" borderId="23" xfId="0" applyFont="1" applyFill="1" applyBorder="1" applyAlignment="1">
      <alignment horizontal="center" wrapText="1"/>
    </xf>
    <xf numFmtId="0" fontId="3" fillId="0" borderId="13" xfId="0" applyFont="1" applyBorder="1" applyAlignment="1">
      <alignment horizontal="center" wrapText="1"/>
    </xf>
    <xf numFmtId="0" fontId="11" fillId="0" borderId="14" xfId="0" applyFont="1" applyBorder="1" applyAlignment="1">
      <alignment vertical="top" wrapText="1"/>
    </xf>
    <xf numFmtId="0" fontId="11" fillId="0" borderId="24" xfId="0" applyFont="1" applyBorder="1" applyAlignment="1">
      <alignment vertical="top" wrapText="1"/>
    </xf>
    <xf numFmtId="0" fontId="4" fillId="0" borderId="13" xfId="0" applyFont="1" applyBorder="1" applyAlignment="1">
      <alignment wrapText="1"/>
    </xf>
    <xf numFmtId="0" fontId="3" fillId="0" borderId="13" xfId="0" applyFont="1" applyBorder="1" applyAlignment="1">
      <alignment horizontal="center" vertical="top" wrapText="1"/>
    </xf>
    <xf numFmtId="0" fontId="4" fillId="0" borderId="25" xfId="0" applyFont="1" applyBorder="1" applyAlignment="1">
      <alignment horizontal="center" wrapText="1"/>
    </xf>
    <xf numFmtId="0" fontId="3" fillId="0" borderId="14" xfId="0" applyFont="1" applyFill="1" applyBorder="1" applyAlignment="1">
      <alignment horizontal="left" wrapText="1"/>
    </xf>
    <xf numFmtId="0" fontId="11" fillId="0" borderId="12" xfId="0" applyFont="1" applyFill="1" applyBorder="1" applyAlignment="1">
      <alignment horizontal="left" vertical="justify" wrapText="1"/>
    </xf>
    <xf numFmtId="0" fontId="3" fillId="0" borderId="14" xfId="0" applyFont="1" applyBorder="1" applyAlignment="1">
      <alignment horizontal="left" wrapText="1"/>
    </xf>
    <xf numFmtId="0" fontId="11" fillId="0" borderId="12" xfId="0" applyFont="1" applyBorder="1" applyAlignment="1">
      <alignment horizontal="left" vertical="justify" wrapText="1"/>
    </xf>
    <xf numFmtId="0" fontId="3" fillId="0" borderId="21" xfId="0" applyFont="1" applyBorder="1" applyAlignment="1">
      <alignment horizontal="center" wrapText="1"/>
    </xf>
    <xf numFmtId="0" fontId="11" fillId="0" borderId="26" xfId="0" applyFont="1" applyBorder="1" applyAlignment="1">
      <alignment vertical="top" wrapText="1"/>
    </xf>
    <xf numFmtId="0" fontId="11" fillId="0" borderId="21" xfId="0" applyFont="1" applyBorder="1" applyAlignment="1">
      <alignment vertical="justify" wrapText="1"/>
    </xf>
    <xf numFmtId="0" fontId="10" fillId="0" borderId="21" xfId="0" applyFont="1" applyBorder="1" applyAlignment="1">
      <alignment vertical="justify" wrapText="1"/>
    </xf>
    <xf numFmtId="0" fontId="3" fillId="0" borderId="12" xfId="0" applyFont="1" applyBorder="1" applyAlignment="1">
      <alignment horizontal="left" wrapText="1"/>
    </xf>
    <xf numFmtId="0" fontId="3" fillId="0" borderId="21" xfId="0" applyFont="1" applyBorder="1" applyAlignment="1">
      <alignment horizontal="left" wrapText="1"/>
    </xf>
    <xf numFmtId="1" fontId="4" fillId="37" borderId="23" xfId="0" applyNumberFormat="1" applyFont="1" applyFill="1" applyBorder="1" applyAlignment="1">
      <alignment horizontal="center" wrapText="1"/>
    </xf>
    <xf numFmtId="0" fontId="16" fillId="0" borderId="19" xfId="0" applyFont="1" applyFill="1" applyBorder="1" applyAlignment="1">
      <alignment horizontal="center" wrapText="1"/>
    </xf>
    <xf numFmtId="0" fontId="16" fillId="0" borderId="14" xfId="0" applyFont="1" applyFill="1" applyBorder="1" applyAlignment="1">
      <alignment horizontal="center" wrapText="1"/>
    </xf>
    <xf numFmtId="0" fontId="0" fillId="0" borderId="0" xfId="0" applyNumberFormat="1" applyFill="1" applyAlignment="1">
      <alignment/>
    </xf>
    <xf numFmtId="0" fontId="2" fillId="0" borderId="0" xfId="0" applyFont="1" applyFill="1" applyAlignment="1">
      <alignment/>
    </xf>
    <xf numFmtId="49" fontId="4" fillId="0" borderId="27" xfId="0" applyNumberFormat="1" applyFont="1" applyBorder="1" applyAlignment="1">
      <alignment horizontal="center" wrapText="1"/>
    </xf>
    <xf numFmtId="49" fontId="4" fillId="0" borderId="21" xfId="0" applyNumberFormat="1" applyFont="1" applyBorder="1" applyAlignment="1">
      <alignment horizontal="center" wrapText="1"/>
    </xf>
    <xf numFmtId="49" fontId="4" fillId="36" borderId="22" xfId="0" applyNumberFormat="1" applyFont="1" applyFill="1" applyBorder="1" applyAlignment="1">
      <alignment wrapText="1"/>
    </xf>
    <xf numFmtId="49" fontId="4" fillId="0" borderId="25" xfId="0" applyNumberFormat="1" applyFont="1" applyBorder="1" applyAlignment="1">
      <alignment horizontal="right" wrapText="1"/>
    </xf>
    <xf numFmtId="49" fontId="4" fillId="0" borderId="13" xfId="0" applyNumberFormat="1" applyFont="1" applyBorder="1" applyAlignment="1">
      <alignment wrapText="1"/>
    </xf>
    <xf numFmtId="49" fontId="0" fillId="0" borderId="0" xfId="0" applyNumberFormat="1" applyAlignment="1">
      <alignment/>
    </xf>
    <xf numFmtId="49" fontId="3" fillId="0" borderId="12" xfId="0" applyNumberFormat="1" applyFont="1" applyBorder="1" applyAlignment="1">
      <alignment horizontal="center" wrapText="1"/>
    </xf>
    <xf numFmtId="49" fontId="11" fillId="0" borderId="12" xfId="0" applyNumberFormat="1" applyFont="1" applyBorder="1" applyAlignment="1">
      <alignment horizontal="center" vertical="justify" wrapText="1"/>
    </xf>
    <xf numFmtId="49" fontId="3" fillId="0" borderId="21" xfId="0" applyNumberFormat="1" applyFont="1" applyBorder="1" applyAlignment="1">
      <alignment horizontal="center" wrapText="1"/>
    </xf>
    <xf numFmtId="49" fontId="11" fillId="0" borderId="12" xfId="0" applyNumberFormat="1" applyFont="1" applyFill="1" applyBorder="1" applyAlignment="1">
      <alignment horizontal="center" vertical="justify" wrapText="1"/>
    </xf>
    <xf numFmtId="0" fontId="3" fillId="0" borderId="11" xfId="0" applyFont="1" applyBorder="1" applyAlignment="1">
      <alignment horizontal="center" vertical="top" wrapText="1"/>
    </xf>
    <xf numFmtId="0" fontId="6" fillId="0" borderId="0" xfId="0" applyFont="1" applyAlignment="1">
      <alignment/>
    </xf>
    <xf numFmtId="0" fontId="18" fillId="0" borderId="0" xfId="0" applyFont="1" applyAlignment="1">
      <alignment/>
    </xf>
    <xf numFmtId="0" fontId="4" fillId="0" borderId="10" xfId="0" applyFont="1" applyBorder="1" applyAlignment="1">
      <alignment horizontal="center" wrapText="1"/>
    </xf>
    <xf numFmtId="0" fontId="3" fillId="0" borderId="10" xfId="0" applyFont="1" applyBorder="1" applyAlignment="1">
      <alignment horizontal="right" wrapText="1"/>
    </xf>
    <xf numFmtId="0" fontId="4" fillId="0" borderId="10" xfId="0" applyFont="1" applyBorder="1" applyAlignment="1">
      <alignment horizontal="right" wrapText="1"/>
    </xf>
    <xf numFmtId="49" fontId="12" fillId="0" borderId="0" xfId="0" applyNumberFormat="1" applyFont="1" applyAlignment="1">
      <alignment/>
    </xf>
    <xf numFmtId="0" fontId="12" fillId="0" borderId="0" xfId="0" applyFont="1" applyAlignment="1">
      <alignment/>
    </xf>
    <xf numFmtId="0" fontId="56" fillId="0" borderId="0" xfId="0" applyFont="1" applyFill="1" applyAlignment="1">
      <alignment/>
    </xf>
    <xf numFmtId="49" fontId="57" fillId="0" borderId="0" xfId="0" applyNumberFormat="1" applyFont="1" applyAlignment="1">
      <alignment/>
    </xf>
    <xf numFmtId="0" fontId="57" fillId="0" borderId="0" xfId="0" applyFont="1" applyAlignment="1">
      <alignment/>
    </xf>
    <xf numFmtId="0" fontId="57" fillId="0" borderId="0" xfId="0" applyFont="1" applyFill="1" applyAlignment="1">
      <alignment/>
    </xf>
    <xf numFmtId="49" fontId="56" fillId="0" borderId="0" xfId="0" applyNumberFormat="1" applyFont="1" applyAlignment="1">
      <alignment/>
    </xf>
    <xf numFmtId="0" fontId="56" fillId="0" borderId="0" xfId="0" applyFont="1" applyAlignment="1">
      <alignment/>
    </xf>
    <xf numFmtId="0" fontId="10" fillId="0" borderId="14" xfId="0" applyFont="1" applyBorder="1" applyAlignment="1">
      <alignment vertical="top" wrapText="1"/>
    </xf>
    <xf numFmtId="0" fontId="10" fillId="0" borderId="26" xfId="0" applyFont="1" applyBorder="1" applyAlignment="1">
      <alignment vertical="top" wrapText="1"/>
    </xf>
    <xf numFmtId="0" fontId="14" fillId="0" borderId="12" xfId="0" applyFont="1" applyBorder="1" applyAlignment="1">
      <alignment vertical="top" wrapText="1"/>
    </xf>
    <xf numFmtId="0" fontId="14" fillId="0" borderId="12" xfId="0" applyFont="1" applyFill="1" applyBorder="1" applyAlignment="1">
      <alignment vertical="top" wrapText="1"/>
    </xf>
    <xf numFmtId="0" fontId="58" fillId="0" borderId="12" xfId="0" applyFont="1" applyBorder="1" applyAlignment="1">
      <alignment horizontal="center"/>
    </xf>
    <xf numFmtId="0" fontId="6" fillId="0" borderId="0" xfId="0" applyFont="1" applyAlignment="1">
      <alignment horizontal="left" indent="2"/>
    </xf>
    <xf numFmtId="0" fontId="4" fillId="38" borderId="14" xfId="0" applyFont="1" applyFill="1" applyBorder="1" applyAlignment="1">
      <alignment wrapText="1"/>
    </xf>
    <xf numFmtId="0" fontId="4" fillId="38" borderId="12" xfId="0" applyFont="1" applyFill="1" applyBorder="1" applyAlignment="1">
      <alignment wrapText="1"/>
    </xf>
    <xf numFmtId="0" fontId="4" fillId="38" borderId="12" xfId="0" applyFont="1" applyFill="1" applyBorder="1" applyAlignment="1">
      <alignment horizontal="center" wrapText="1"/>
    </xf>
    <xf numFmtId="0" fontId="3" fillId="0" borderId="21" xfId="0" applyFont="1" applyBorder="1" applyAlignment="1">
      <alignment wrapText="1"/>
    </xf>
    <xf numFmtId="1" fontId="3" fillId="0" borderId="21" xfId="0" applyNumberFormat="1" applyFont="1" applyBorder="1" applyAlignment="1">
      <alignment horizontal="center" wrapText="1"/>
    </xf>
    <xf numFmtId="0" fontId="4" fillId="10" borderId="14" xfId="0" applyFont="1" applyFill="1" applyBorder="1" applyAlignment="1">
      <alignment horizontal="center" wrapText="1"/>
    </xf>
    <xf numFmtId="0" fontId="4" fillId="10" borderId="15" xfId="0" applyFont="1" applyFill="1" applyBorder="1" applyAlignment="1">
      <alignment horizontal="center" wrapText="1"/>
    </xf>
    <xf numFmtId="0" fontId="4" fillId="10" borderId="26" xfId="0" applyFont="1" applyFill="1" applyBorder="1" applyAlignment="1">
      <alignment horizontal="center" wrapText="1"/>
    </xf>
    <xf numFmtId="0" fontId="4" fillId="10" borderId="28" xfId="0" applyFont="1" applyFill="1" applyBorder="1" applyAlignment="1">
      <alignment horizontal="center" wrapText="1"/>
    </xf>
    <xf numFmtId="0" fontId="4" fillId="10" borderId="17" xfId="0" applyFont="1" applyFill="1" applyBorder="1" applyAlignment="1">
      <alignment horizontal="center" wrapText="1"/>
    </xf>
    <xf numFmtId="0" fontId="4" fillId="10" borderId="18" xfId="0" applyFont="1" applyFill="1" applyBorder="1" applyAlignment="1">
      <alignment horizontal="center" wrapText="1"/>
    </xf>
    <xf numFmtId="0" fontId="3" fillId="10" borderId="14" xfId="0" applyFont="1" applyFill="1" applyBorder="1" applyAlignment="1">
      <alignment horizontal="center" wrapText="1"/>
    </xf>
    <xf numFmtId="0" fontId="3" fillId="10" borderId="15" xfId="0" applyFont="1" applyFill="1" applyBorder="1" applyAlignment="1">
      <alignment horizontal="center" wrapText="1"/>
    </xf>
    <xf numFmtId="0" fontId="3" fillId="10" borderId="26" xfId="0" applyFont="1" applyFill="1" applyBorder="1" applyAlignment="1">
      <alignment horizontal="center" wrapText="1"/>
    </xf>
    <xf numFmtId="0" fontId="3" fillId="10" borderId="28" xfId="0" applyFont="1" applyFill="1" applyBorder="1" applyAlignment="1">
      <alignment horizontal="center" wrapText="1"/>
    </xf>
    <xf numFmtId="0" fontId="4" fillId="10" borderId="23" xfId="0" applyFont="1" applyFill="1" applyBorder="1" applyAlignment="1">
      <alignment horizontal="center" wrapText="1"/>
    </xf>
    <xf numFmtId="0" fontId="4" fillId="10" borderId="19" xfId="0" applyFont="1" applyFill="1" applyBorder="1" applyAlignment="1">
      <alignment horizontal="center" wrapText="1"/>
    </xf>
    <xf numFmtId="0" fontId="4" fillId="10" borderId="20" xfId="0" applyFont="1" applyFill="1" applyBorder="1" applyAlignment="1">
      <alignment horizontal="center" wrapText="1"/>
    </xf>
    <xf numFmtId="0" fontId="4" fillId="39" borderId="14" xfId="0" applyFont="1" applyFill="1" applyBorder="1" applyAlignment="1">
      <alignment horizontal="center" wrapText="1"/>
    </xf>
    <xf numFmtId="0" fontId="4" fillId="39" borderId="15" xfId="0" applyFont="1" applyFill="1" applyBorder="1" applyAlignment="1">
      <alignment horizontal="center" wrapText="1"/>
    </xf>
    <xf numFmtId="0" fontId="4" fillId="39" borderId="23" xfId="0" applyFont="1" applyFill="1" applyBorder="1" applyAlignment="1">
      <alignment horizontal="center" wrapText="1"/>
    </xf>
    <xf numFmtId="0" fontId="13" fillId="39" borderId="15" xfId="0" applyFont="1" applyFill="1" applyBorder="1" applyAlignment="1">
      <alignment horizontal="center" wrapText="1"/>
    </xf>
    <xf numFmtId="0" fontId="13" fillId="0" borderId="14" xfId="0" applyFont="1" applyBorder="1" applyAlignment="1">
      <alignment horizontal="center" wrapText="1"/>
    </xf>
    <xf numFmtId="0" fontId="13" fillId="0" borderId="15" xfId="0" applyFont="1" applyBorder="1" applyAlignment="1">
      <alignment horizontal="center" wrapText="1"/>
    </xf>
    <xf numFmtId="0" fontId="59" fillId="10" borderId="14" xfId="0" applyFont="1" applyFill="1" applyBorder="1" applyAlignment="1">
      <alignment horizontal="center" wrapText="1"/>
    </xf>
    <xf numFmtId="0" fontId="59" fillId="10" borderId="15" xfId="0" applyFont="1" applyFill="1" applyBorder="1" applyAlignment="1">
      <alignment horizontal="center" wrapText="1"/>
    </xf>
    <xf numFmtId="0" fontId="59" fillId="0" borderId="14" xfId="0" applyFont="1" applyBorder="1" applyAlignment="1">
      <alignment horizontal="center" wrapText="1"/>
    </xf>
    <xf numFmtId="0" fontId="59" fillId="0" borderId="15" xfId="0" applyFont="1" applyFill="1" applyBorder="1" applyAlignment="1">
      <alignment horizontal="center" wrapText="1"/>
    </xf>
    <xf numFmtId="0" fontId="59" fillId="39" borderId="14" xfId="0" applyFont="1" applyFill="1" applyBorder="1" applyAlignment="1">
      <alignment horizontal="center" wrapText="1"/>
    </xf>
    <xf numFmtId="0" fontId="4" fillId="36" borderId="19" xfId="0" applyFont="1" applyFill="1" applyBorder="1" applyAlignment="1">
      <alignment wrapText="1"/>
    </xf>
    <xf numFmtId="0" fontId="4" fillId="36" borderId="13" xfId="0" applyFont="1" applyFill="1" applyBorder="1" applyAlignment="1">
      <alignment wrapText="1"/>
    </xf>
    <xf numFmtId="0" fontId="4" fillId="36" borderId="13" xfId="0" applyFont="1" applyFill="1" applyBorder="1" applyAlignment="1">
      <alignment horizontal="center" wrapText="1"/>
    </xf>
    <xf numFmtId="0" fontId="60" fillId="0" borderId="0" xfId="0" applyFont="1" applyAlignment="1">
      <alignment horizontal="right" vertical="justify" wrapText="1"/>
    </xf>
    <xf numFmtId="0" fontId="13" fillId="0" borderId="0" xfId="0" applyFont="1" applyAlignment="1">
      <alignment horizontal="center"/>
    </xf>
    <xf numFmtId="0" fontId="11" fillId="0" borderId="13" xfId="0" applyFont="1" applyFill="1" applyBorder="1" applyAlignment="1">
      <alignment vertical="justify" wrapText="1"/>
    </xf>
    <xf numFmtId="0" fontId="3" fillId="0" borderId="12" xfId="0" applyNumberFormat="1" applyFont="1" applyBorder="1" applyAlignment="1">
      <alignment horizontal="center" wrapText="1"/>
    </xf>
    <xf numFmtId="0" fontId="3" fillId="0" borderId="21" xfId="0" applyNumberFormat="1" applyFont="1" applyBorder="1" applyAlignment="1">
      <alignment horizontal="center" wrapText="1"/>
    </xf>
    <xf numFmtId="1" fontId="4" fillId="0" borderId="26" xfId="0" applyNumberFormat="1" applyFont="1" applyBorder="1" applyAlignment="1">
      <alignment horizontal="center" wrapText="1"/>
    </xf>
    <xf numFmtId="1" fontId="4" fillId="0" borderId="28" xfId="0" applyNumberFormat="1" applyFont="1" applyFill="1" applyBorder="1" applyAlignment="1">
      <alignment horizontal="center" wrapText="1"/>
    </xf>
    <xf numFmtId="1" fontId="4" fillId="39" borderId="26" xfId="0" applyNumberFormat="1" applyFont="1" applyFill="1" applyBorder="1" applyAlignment="1">
      <alignment horizontal="center" wrapText="1"/>
    </xf>
    <xf numFmtId="1" fontId="4" fillId="39" borderId="28" xfId="0" applyNumberFormat="1" applyFont="1" applyFill="1" applyBorder="1" applyAlignment="1">
      <alignment horizontal="center" wrapText="1"/>
    </xf>
    <xf numFmtId="1" fontId="4" fillId="0" borderId="28" xfId="0" applyNumberFormat="1" applyFont="1" applyBorder="1" applyAlignment="1">
      <alignment horizontal="center" wrapText="1"/>
    </xf>
    <xf numFmtId="1" fontId="4" fillId="36" borderId="17" xfId="0" applyNumberFormat="1" applyFont="1" applyFill="1" applyBorder="1" applyAlignment="1">
      <alignment horizontal="center" wrapText="1"/>
    </xf>
    <xf numFmtId="1" fontId="4" fillId="36" borderId="18" xfId="0" applyNumberFormat="1" applyFont="1" applyFill="1" applyBorder="1" applyAlignment="1">
      <alignment horizontal="center" wrapText="1"/>
    </xf>
    <xf numFmtId="1" fontId="4" fillId="39" borderId="17" xfId="0" applyNumberFormat="1" applyFont="1" applyFill="1" applyBorder="1" applyAlignment="1">
      <alignment horizontal="center" wrapText="1"/>
    </xf>
    <xf numFmtId="1" fontId="4" fillId="39" borderId="18" xfId="0" applyNumberFormat="1" applyFont="1" applyFill="1" applyBorder="1" applyAlignment="1">
      <alignment horizontal="center" wrapText="1"/>
    </xf>
    <xf numFmtId="1" fontId="4" fillId="36" borderId="19" xfId="0" applyNumberFormat="1" applyFont="1" applyFill="1" applyBorder="1" applyAlignment="1">
      <alignment horizontal="center" wrapText="1"/>
    </xf>
    <xf numFmtId="1" fontId="4" fillId="36" borderId="20" xfId="0" applyNumberFormat="1" applyFont="1" applyFill="1" applyBorder="1" applyAlignment="1">
      <alignment horizontal="center" wrapText="1"/>
    </xf>
    <xf numFmtId="1" fontId="4" fillId="39" borderId="19" xfId="0" applyNumberFormat="1" applyFont="1" applyFill="1" applyBorder="1" applyAlignment="1">
      <alignment horizontal="center" wrapText="1"/>
    </xf>
    <xf numFmtId="1" fontId="4" fillId="39" borderId="20" xfId="0" applyNumberFormat="1" applyFont="1" applyFill="1" applyBorder="1" applyAlignment="1">
      <alignment horizontal="center" wrapText="1"/>
    </xf>
    <xf numFmtId="1" fontId="3" fillId="0" borderId="14" xfId="0" applyNumberFormat="1" applyFont="1" applyBorder="1" applyAlignment="1">
      <alignment horizontal="center" wrapText="1"/>
    </xf>
    <xf numFmtId="1" fontId="3" fillId="0" borderId="15" xfId="0" applyNumberFormat="1" applyFont="1" applyFill="1" applyBorder="1" applyAlignment="1">
      <alignment horizontal="center" wrapText="1"/>
    </xf>
    <xf numFmtId="1" fontId="3" fillId="39" borderId="14" xfId="0" applyNumberFormat="1" applyFont="1" applyFill="1" applyBorder="1" applyAlignment="1">
      <alignment horizontal="center" wrapText="1"/>
    </xf>
    <xf numFmtId="1" fontId="3" fillId="39" borderId="15" xfId="0" applyNumberFormat="1" applyFont="1" applyFill="1" applyBorder="1" applyAlignment="1">
      <alignment horizontal="center" wrapText="1"/>
    </xf>
    <xf numFmtId="1" fontId="3" fillId="0" borderId="15" xfId="0" applyNumberFormat="1" applyFont="1" applyBorder="1" applyAlignment="1">
      <alignment horizontal="center" wrapText="1"/>
    </xf>
    <xf numFmtId="1" fontId="4" fillId="38" borderId="14" xfId="0" applyNumberFormat="1" applyFont="1" applyFill="1" applyBorder="1" applyAlignment="1">
      <alignment horizontal="center" wrapText="1"/>
    </xf>
    <xf numFmtId="1" fontId="4" fillId="38" borderId="15" xfId="0" applyNumberFormat="1" applyFont="1" applyFill="1" applyBorder="1" applyAlignment="1">
      <alignment horizontal="center" wrapText="1"/>
    </xf>
    <xf numFmtId="1" fontId="4" fillId="39" borderId="14" xfId="0" applyNumberFormat="1" applyFont="1" applyFill="1" applyBorder="1" applyAlignment="1">
      <alignment horizontal="center" wrapText="1"/>
    </xf>
    <xf numFmtId="1" fontId="4" fillId="39" borderId="15" xfId="0" applyNumberFormat="1" applyFont="1" applyFill="1" applyBorder="1" applyAlignment="1">
      <alignment horizontal="center" wrapText="1"/>
    </xf>
    <xf numFmtId="1" fontId="3" fillId="0" borderId="26" xfId="0" applyNumberFormat="1" applyFont="1" applyBorder="1" applyAlignment="1">
      <alignment horizontal="center" wrapText="1"/>
    </xf>
    <xf numFmtId="1" fontId="3" fillId="0" borderId="28" xfId="0" applyNumberFormat="1" applyFont="1" applyFill="1" applyBorder="1" applyAlignment="1">
      <alignment horizontal="center" wrapText="1"/>
    </xf>
    <xf numFmtId="1" fontId="3" fillId="39" borderId="26" xfId="0" applyNumberFormat="1" applyFont="1" applyFill="1" applyBorder="1" applyAlignment="1">
      <alignment horizontal="center" wrapText="1"/>
    </xf>
    <xf numFmtId="1" fontId="3" fillId="39" borderId="28" xfId="0" applyNumberFormat="1" applyFont="1" applyFill="1" applyBorder="1" applyAlignment="1">
      <alignment horizontal="center" wrapText="1"/>
    </xf>
    <xf numFmtId="1" fontId="3" fillId="0" borderId="28" xfId="0" applyNumberFormat="1" applyFont="1" applyBorder="1" applyAlignment="1">
      <alignment horizontal="center" wrapText="1"/>
    </xf>
    <xf numFmtId="0" fontId="60" fillId="0" borderId="0" xfId="0" applyFont="1" applyAlignment="1">
      <alignment/>
    </xf>
    <xf numFmtId="1" fontId="3" fillId="0" borderId="12" xfId="0" applyNumberFormat="1" applyFont="1" applyFill="1" applyBorder="1" applyAlignment="1">
      <alignment horizontal="center" wrapText="1"/>
    </xf>
    <xf numFmtId="0" fontId="4" fillId="0" borderId="23" xfId="0" applyFont="1" applyBorder="1" applyAlignment="1">
      <alignment horizontal="center" wrapText="1"/>
    </xf>
    <xf numFmtId="0" fontId="4" fillId="10" borderId="12" xfId="0" applyFont="1" applyFill="1" applyBorder="1" applyAlignment="1">
      <alignment horizontal="center" wrapText="1"/>
    </xf>
    <xf numFmtId="0" fontId="4" fillId="0" borderId="12" xfId="0" applyFont="1" applyFill="1" applyBorder="1" applyAlignment="1">
      <alignment horizontal="center" wrapText="1"/>
    </xf>
    <xf numFmtId="0" fontId="4" fillId="39" borderId="12" xfId="0" applyFont="1" applyFill="1" applyBorder="1" applyAlignment="1">
      <alignment horizontal="center" wrapText="1"/>
    </xf>
    <xf numFmtId="0" fontId="4" fillId="40" borderId="13" xfId="0" applyFont="1" applyFill="1" applyBorder="1" applyAlignment="1">
      <alignment horizontal="center" wrapText="1"/>
    </xf>
    <xf numFmtId="0" fontId="3" fillId="40" borderId="13" xfId="0" applyFont="1" applyFill="1" applyBorder="1" applyAlignment="1">
      <alignment horizontal="center" wrapText="1"/>
    </xf>
    <xf numFmtId="0" fontId="3" fillId="10" borderId="19" xfId="0" applyFont="1" applyFill="1" applyBorder="1" applyAlignment="1">
      <alignment horizontal="center" wrapText="1"/>
    </xf>
    <xf numFmtId="0" fontId="3" fillId="10" borderId="20" xfId="0" applyFont="1" applyFill="1" applyBorder="1" applyAlignment="1">
      <alignment horizontal="center" wrapText="1"/>
    </xf>
    <xf numFmtId="1" fontId="3" fillId="40" borderId="19" xfId="0" applyNumberFormat="1" applyFont="1" applyFill="1" applyBorder="1" applyAlignment="1">
      <alignment horizontal="center" wrapText="1"/>
    </xf>
    <xf numFmtId="1" fontId="3" fillId="40" borderId="20" xfId="0" applyNumberFormat="1" applyFont="1" applyFill="1" applyBorder="1" applyAlignment="1">
      <alignment horizontal="center" wrapText="1"/>
    </xf>
    <xf numFmtId="1" fontId="3" fillId="39" borderId="19" xfId="0" applyNumberFormat="1" applyFont="1" applyFill="1" applyBorder="1" applyAlignment="1">
      <alignment horizontal="center" wrapText="1"/>
    </xf>
    <xf numFmtId="1" fontId="3" fillId="39" borderId="20" xfId="0" applyNumberFormat="1" applyFont="1" applyFill="1" applyBorder="1" applyAlignment="1">
      <alignment horizontal="center" wrapText="1"/>
    </xf>
    <xf numFmtId="49" fontId="3" fillId="40" borderId="13" xfId="0" applyNumberFormat="1" applyFont="1" applyFill="1" applyBorder="1" applyAlignment="1">
      <alignment horizontal="center" wrapText="1"/>
    </xf>
    <xf numFmtId="0" fontId="4" fillId="0" borderId="29" xfId="0" applyFont="1" applyBorder="1" applyAlignment="1">
      <alignment horizontal="right" wrapText="1"/>
    </xf>
    <xf numFmtId="49" fontId="4" fillId="0" borderId="23" xfId="0" applyNumberFormat="1" applyFont="1" applyBorder="1" applyAlignment="1">
      <alignment horizontal="right" wrapText="1"/>
    </xf>
    <xf numFmtId="0" fontId="4" fillId="0" borderId="23" xfId="0" applyFont="1" applyBorder="1" applyAlignment="1">
      <alignment horizontal="left" wrapText="1"/>
    </xf>
    <xf numFmtId="49" fontId="4" fillId="0" borderId="13" xfId="0" applyNumberFormat="1" applyFont="1" applyBorder="1" applyAlignment="1">
      <alignment horizontal="left" wrapText="1"/>
    </xf>
    <xf numFmtId="49" fontId="11" fillId="0" borderId="13" xfId="0" applyNumberFormat="1" applyFont="1" applyFill="1" applyBorder="1" applyAlignment="1">
      <alignment horizontal="center" vertical="center" wrapText="1"/>
    </xf>
    <xf numFmtId="49" fontId="11" fillId="0" borderId="12" xfId="0" applyNumberFormat="1" applyFont="1" applyBorder="1" applyAlignment="1">
      <alignment horizontal="center" vertical="center" wrapText="1"/>
    </xf>
    <xf numFmtId="49" fontId="10" fillId="0" borderId="22"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1" fontId="11" fillId="0" borderId="12" xfId="0" applyNumberFormat="1" applyFont="1" applyFill="1" applyBorder="1" applyAlignment="1">
      <alignment horizontal="center" vertical="center" wrapText="1"/>
    </xf>
    <xf numFmtId="49" fontId="11" fillId="0" borderId="21" xfId="0" applyNumberFormat="1" applyFont="1" applyFill="1" applyBorder="1" applyAlignment="1">
      <alignment horizontal="center" vertical="center" wrapText="1"/>
    </xf>
    <xf numFmtId="49" fontId="11" fillId="0" borderId="21" xfId="0" applyNumberFormat="1" applyFont="1" applyBorder="1" applyAlignment="1">
      <alignment horizontal="center" vertical="center" wrapText="1"/>
    </xf>
    <xf numFmtId="49" fontId="11" fillId="0" borderId="16" xfId="0" applyNumberFormat="1" applyFont="1" applyBorder="1" applyAlignment="1">
      <alignment horizontal="center" vertical="center" wrapText="1"/>
    </xf>
    <xf numFmtId="0" fontId="4" fillId="0" borderId="12" xfId="0" applyFont="1" applyBorder="1" applyAlignment="1">
      <alignment horizontal="left" wrapText="1"/>
    </xf>
    <xf numFmtId="0" fontId="12" fillId="0" borderId="0" xfId="0" applyNumberFormat="1" applyFont="1" applyAlignment="1">
      <alignment vertical="justify" wrapText="1"/>
    </xf>
    <xf numFmtId="0" fontId="13" fillId="0" borderId="0" xfId="0" applyNumberFormat="1" applyFont="1" applyAlignment="1">
      <alignment horizontal="left" vertical="justify" wrapText="1"/>
    </xf>
    <xf numFmtId="0" fontId="61" fillId="0" borderId="0" xfId="0" applyFont="1" applyAlignment="1">
      <alignment vertical="top" wrapText="1"/>
    </xf>
    <xf numFmtId="0" fontId="62" fillId="0" borderId="0" xfId="0" applyFont="1" applyAlignment="1">
      <alignment vertical="top" wrapText="1"/>
    </xf>
    <xf numFmtId="0" fontId="56" fillId="0" borderId="0" xfId="0" applyNumberFormat="1" applyFont="1" applyAlignment="1">
      <alignment horizontal="left" vertical="justify" wrapText="1"/>
    </xf>
    <xf numFmtId="0" fontId="0" fillId="0" borderId="0" xfId="0" applyAlignment="1">
      <alignment/>
    </xf>
    <xf numFmtId="0" fontId="61" fillId="0" borderId="0" xfId="0" applyFont="1" applyAlignment="1">
      <alignment vertical="top" wrapText="1"/>
    </xf>
    <xf numFmtId="0" fontId="60" fillId="0" borderId="0" xfId="0" applyFont="1" applyAlignment="1">
      <alignment/>
    </xf>
    <xf numFmtId="0" fontId="0" fillId="0" borderId="0" xfId="0" applyAlignment="1">
      <alignment/>
    </xf>
    <xf numFmtId="0" fontId="3" fillId="0" borderId="26" xfId="0" applyFont="1" applyBorder="1" applyAlignment="1">
      <alignment wrapText="1"/>
    </xf>
    <xf numFmtId="0" fontId="3" fillId="10" borderId="12" xfId="0" applyFont="1" applyFill="1" applyBorder="1" applyAlignment="1">
      <alignment horizontal="center" wrapText="1"/>
    </xf>
    <xf numFmtId="1" fontId="3" fillId="39" borderId="12" xfId="0" applyNumberFormat="1" applyFont="1" applyFill="1" applyBorder="1" applyAlignment="1">
      <alignment horizontal="center" wrapText="1"/>
    </xf>
    <xf numFmtId="49" fontId="4" fillId="38" borderId="12" xfId="0" applyNumberFormat="1" applyFont="1" applyFill="1" applyBorder="1" applyAlignment="1">
      <alignment horizontal="center" wrapText="1"/>
    </xf>
    <xf numFmtId="1" fontId="4" fillId="38" borderId="12" xfId="0" applyNumberFormat="1" applyFont="1" applyFill="1" applyBorder="1" applyAlignment="1">
      <alignment horizontal="center" wrapText="1"/>
    </xf>
    <xf numFmtId="0" fontId="19" fillId="0" borderId="12" xfId="0" applyFont="1" applyBorder="1" applyAlignment="1">
      <alignment horizontal="center" wrapText="1"/>
    </xf>
    <xf numFmtId="49" fontId="4" fillId="0" borderId="25" xfId="0" applyNumberFormat="1" applyFont="1" applyBorder="1" applyAlignment="1">
      <alignment horizontal="center" wrapText="1"/>
    </xf>
    <xf numFmtId="49" fontId="4" fillId="36" borderId="13" xfId="0" applyNumberFormat="1" applyFont="1" applyFill="1" applyBorder="1" applyAlignment="1">
      <alignment wrapText="1"/>
    </xf>
    <xf numFmtId="0" fontId="4" fillId="36" borderId="13" xfId="0" applyNumberFormat="1" applyFont="1" applyFill="1" applyBorder="1" applyAlignment="1">
      <alignment horizontal="center" wrapText="1"/>
    </xf>
    <xf numFmtId="49" fontId="4" fillId="36" borderId="13" xfId="0" applyNumberFormat="1" applyFont="1" applyFill="1" applyBorder="1" applyAlignment="1">
      <alignment horizontal="center" wrapText="1"/>
    </xf>
    <xf numFmtId="0" fontId="4" fillId="41" borderId="12" xfId="0" applyFont="1" applyFill="1" applyBorder="1" applyAlignment="1">
      <alignment wrapText="1"/>
    </xf>
    <xf numFmtId="0" fontId="4" fillId="41" borderId="12" xfId="0" applyNumberFormat="1" applyFont="1" applyFill="1" applyBorder="1" applyAlignment="1">
      <alignment horizontal="center" wrapText="1"/>
    </xf>
    <xf numFmtId="49" fontId="4" fillId="41" borderId="12" xfId="0" applyNumberFormat="1" applyFont="1" applyFill="1" applyBorder="1" applyAlignment="1">
      <alignment horizontal="center" wrapText="1"/>
    </xf>
    <xf numFmtId="0" fontId="4" fillId="41" borderId="12" xfId="0" applyFont="1" applyFill="1" applyBorder="1" applyAlignment="1">
      <alignment horizontal="center" wrapText="1"/>
    </xf>
    <xf numFmtId="0" fontId="3" fillId="40" borderId="12" xfId="0" applyFont="1" applyFill="1" applyBorder="1" applyAlignment="1">
      <alignment wrapText="1"/>
    </xf>
    <xf numFmtId="0" fontId="3" fillId="40" borderId="12" xfId="0" applyNumberFormat="1" applyFont="1" applyFill="1" applyBorder="1" applyAlignment="1">
      <alignment horizontal="center" wrapText="1"/>
    </xf>
    <xf numFmtId="49" fontId="3" fillId="40" borderId="12" xfId="0" applyNumberFormat="1" applyFont="1" applyFill="1" applyBorder="1" applyAlignment="1">
      <alignment horizontal="center" wrapText="1"/>
    </xf>
    <xf numFmtId="0" fontId="3" fillId="40" borderId="12" xfId="0" applyFont="1" applyFill="1" applyBorder="1" applyAlignment="1">
      <alignment horizontal="center" wrapText="1"/>
    </xf>
    <xf numFmtId="0" fontId="3" fillId="39" borderId="12" xfId="0" applyFont="1" applyFill="1" applyBorder="1" applyAlignment="1">
      <alignment horizontal="center" wrapText="1"/>
    </xf>
    <xf numFmtId="0" fontId="0" fillId="40" borderId="0" xfId="0" applyFill="1" applyAlignment="1">
      <alignment/>
    </xf>
    <xf numFmtId="0" fontId="4" fillId="13" borderId="12" xfId="0" applyFont="1" applyFill="1" applyBorder="1" applyAlignment="1">
      <alignment wrapText="1"/>
    </xf>
    <xf numFmtId="0" fontId="4" fillId="13" borderId="12" xfId="0" applyFont="1" applyFill="1" applyBorder="1" applyAlignment="1">
      <alignment horizontal="center" wrapText="1"/>
    </xf>
    <xf numFmtId="49" fontId="4" fillId="13" borderId="12" xfId="0" applyNumberFormat="1" applyFont="1" applyFill="1" applyBorder="1" applyAlignment="1">
      <alignment horizontal="center" wrapText="1"/>
    </xf>
    <xf numFmtId="1" fontId="4" fillId="13" borderId="12" xfId="0" applyNumberFormat="1" applyFont="1" applyFill="1" applyBorder="1" applyAlignment="1">
      <alignment horizontal="center" wrapText="1"/>
    </xf>
    <xf numFmtId="0" fontId="61" fillId="0" borderId="0" xfId="0" applyFont="1" applyAlignment="1">
      <alignment vertical="top" wrapText="1"/>
    </xf>
    <xf numFmtId="0" fontId="4" fillId="38" borderId="13" xfId="0" applyFont="1" applyFill="1" applyBorder="1" applyAlignment="1">
      <alignment horizontal="center" wrapText="1"/>
    </xf>
    <xf numFmtId="0" fontId="4" fillId="36" borderId="30" xfId="0" applyFont="1" applyFill="1" applyBorder="1" applyAlignment="1">
      <alignment horizontal="center" wrapText="1"/>
    </xf>
    <xf numFmtId="0" fontId="3" fillId="0" borderId="31" xfId="0" applyFont="1" applyBorder="1" applyAlignment="1">
      <alignment horizontal="center" wrapText="1"/>
    </xf>
    <xf numFmtId="0" fontId="3" fillId="0" borderId="32" xfId="0" applyFont="1" applyBorder="1" applyAlignment="1">
      <alignment horizontal="center" wrapText="1"/>
    </xf>
    <xf numFmtId="0" fontId="3" fillId="0" borderId="33" xfId="0" applyFont="1" applyBorder="1" applyAlignment="1">
      <alignment horizontal="center" wrapText="1"/>
    </xf>
    <xf numFmtId="1" fontId="4" fillId="10" borderId="12" xfId="0" applyNumberFormat="1" applyFont="1" applyFill="1" applyBorder="1" applyAlignment="1">
      <alignment horizontal="center" wrapText="1"/>
    </xf>
    <xf numFmtId="1" fontId="3" fillId="10" borderId="12" xfId="0" applyNumberFormat="1" applyFont="1" applyFill="1" applyBorder="1" applyAlignment="1">
      <alignment horizontal="center" wrapText="1"/>
    </xf>
    <xf numFmtId="0" fontId="4" fillId="37" borderId="13" xfId="0" applyFont="1" applyFill="1" applyBorder="1" applyAlignment="1">
      <alignment wrapText="1"/>
    </xf>
    <xf numFmtId="49" fontId="4" fillId="37" borderId="13" xfId="0" applyNumberFormat="1" applyFont="1" applyFill="1" applyBorder="1" applyAlignment="1">
      <alignment wrapText="1"/>
    </xf>
    <xf numFmtId="0" fontId="4" fillId="37" borderId="13" xfId="0" applyFont="1" applyFill="1" applyBorder="1" applyAlignment="1">
      <alignment horizontal="center" wrapText="1"/>
    </xf>
    <xf numFmtId="49" fontId="4" fillId="36" borderId="12" xfId="0" applyNumberFormat="1" applyFont="1" applyFill="1" applyBorder="1" applyAlignment="1">
      <alignment wrapText="1"/>
    </xf>
    <xf numFmtId="1" fontId="4" fillId="41" borderId="12" xfId="0" applyNumberFormat="1" applyFont="1" applyFill="1" applyBorder="1" applyAlignment="1">
      <alignment horizontal="center" wrapText="1"/>
    </xf>
    <xf numFmtId="0" fontId="4" fillId="39" borderId="30" xfId="0" applyFont="1" applyFill="1" applyBorder="1" applyAlignment="1">
      <alignment horizontal="center" wrapText="1"/>
    </xf>
    <xf numFmtId="0" fontId="3" fillId="39" borderId="31" xfId="0" applyFont="1" applyFill="1" applyBorder="1" applyAlignment="1">
      <alignment horizontal="center" wrapText="1"/>
    </xf>
    <xf numFmtId="0" fontId="3" fillId="39" borderId="32" xfId="0" applyFont="1" applyFill="1" applyBorder="1" applyAlignment="1">
      <alignment horizontal="center" wrapText="1"/>
    </xf>
    <xf numFmtId="0" fontId="4" fillId="39" borderId="31" xfId="0" applyFont="1" applyFill="1" applyBorder="1" applyAlignment="1">
      <alignment horizontal="center" wrapText="1"/>
    </xf>
    <xf numFmtId="0" fontId="3" fillId="0" borderId="21" xfId="0" applyFont="1" applyFill="1" applyBorder="1" applyAlignment="1">
      <alignment horizontal="center" wrapText="1"/>
    </xf>
    <xf numFmtId="0" fontId="3" fillId="39" borderId="21" xfId="0" applyFont="1" applyFill="1" applyBorder="1" applyAlignment="1">
      <alignment horizontal="center" wrapText="1"/>
    </xf>
    <xf numFmtId="0" fontId="4" fillId="37" borderId="30" xfId="0" applyFont="1" applyFill="1" applyBorder="1" applyAlignment="1">
      <alignment horizontal="center" wrapText="1"/>
    </xf>
    <xf numFmtId="0" fontId="3" fillId="0" borderId="31" xfId="0" applyFont="1" applyFill="1" applyBorder="1" applyAlignment="1">
      <alignment horizontal="center" wrapText="1"/>
    </xf>
    <xf numFmtId="0" fontId="4" fillId="37" borderId="12" xfId="0" applyFont="1" applyFill="1" applyBorder="1" applyAlignment="1">
      <alignment horizontal="center" wrapText="1"/>
    </xf>
    <xf numFmtId="0" fontId="4" fillId="37" borderId="19" xfId="0" applyFont="1" applyFill="1" applyBorder="1" applyAlignment="1">
      <alignment wrapText="1"/>
    </xf>
    <xf numFmtId="0" fontId="4" fillId="39" borderId="29" xfId="0" applyFont="1" applyFill="1" applyBorder="1" applyAlignment="1">
      <alignment horizontal="center" wrapText="1"/>
    </xf>
    <xf numFmtId="49" fontId="4" fillId="37" borderId="21" xfId="0" applyNumberFormat="1" applyFont="1" applyFill="1" applyBorder="1" applyAlignment="1">
      <alignment wrapText="1"/>
    </xf>
    <xf numFmtId="0" fontId="11" fillId="0" borderId="19" xfId="0" applyFont="1" applyBorder="1" applyAlignment="1">
      <alignment vertical="top" wrapText="1"/>
    </xf>
    <xf numFmtId="1" fontId="3" fillId="0" borderId="13" xfId="0" applyNumberFormat="1" applyFont="1" applyBorder="1" applyAlignment="1">
      <alignment horizontal="center" wrapText="1"/>
    </xf>
    <xf numFmtId="0" fontId="10" fillId="0" borderId="12" xfId="0" applyFont="1" applyBorder="1" applyAlignment="1">
      <alignment vertical="top" wrapText="1"/>
    </xf>
    <xf numFmtId="49" fontId="4" fillId="40" borderId="12" xfId="0" applyNumberFormat="1" applyFont="1" applyFill="1" applyBorder="1" applyAlignment="1">
      <alignment horizontal="center" vertical="center" wrapText="1"/>
    </xf>
    <xf numFmtId="1" fontId="4" fillId="0" borderId="12" xfId="0" applyNumberFormat="1" applyFont="1" applyBorder="1" applyAlignment="1">
      <alignment horizontal="center" wrapText="1"/>
    </xf>
    <xf numFmtId="0" fontId="4" fillId="0" borderId="31" xfId="0" applyFont="1" applyBorder="1" applyAlignment="1">
      <alignment horizontal="center" wrapText="1"/>
    </xf>
    <xf numFmtId="0" fontId="3" fillId="0" borderId="30" xfId="0" applyFont="1" applyBorder="1" applyAlignment="1">
      <alignment horizontal="center" wrapText="1"/>
    </xf>
    <xf numFmtId="0" fontId="3" fillId="0" borderId="31" xfId="0" applyFont="1" applyBorder="1" applyAlignment="1">
      <alignment wrapText="1"/>
    </xf>
    <xf numFmtId="0" fontId="3" fillId="10" borderId="13" xfId="0" applyFont="1" applyFill="1" applyBorder="1" applyAlignment="1">
      <alignment horizontal="center" wrapText="1"/>
    </xf>
    <xf numFmtId="0" fontId="3" fillId="10" borderId="12" xfId="0" applyFont="1" applyFill="1" applyBorder="1" applyAlignment="1">
      <alignment wrapText="1"/>
    </xf>
    <xf numFmtId="0" fontId="3" fillId="39" borderId="30" xfId="0" applyFont="1" applyFill="1" applyBorder="1" applyAlignment="1">
      <alignment horizontal="center" wrapText="1"/>
    </xf>
    <xf numFmtId="0" fontId="3" fillId="39" borderId="31" xfId="0" applyFont="1" applyFill="1" applyBorder="1" applyAlignment="1">
      <alignment wrapText="1"/>
    </xf>
    <xf numFmtId="0" fontId="3" fillId="0" borderId="13" xfId="0" applyFont="1" applyFill="1" applyBorder="1" applyAlignment="1">
      <alignment horizontal="center" wrapText="1"/>
    </xf>
    <xf numFmtId="0" fontId="3" fillId="0" borderId="12" xfId="0" applyFont="1" applyFill="1" applyBorder="1" applyAlignment="1">
      <alignment wrapText="1"/>
    </xf>
    <xf numFmtId="0" fontId="3" fillId="39" borderId="13" xfId="0" applyFont="1" applyFill="1" applyBorder="1" applyAlignment="1">
      <alignment horizontal="center" wrapText="1"/>
    </xf>
    <xf numFmtId="1" fontId="3" fillId="0" borderId="31" xfId="0" applyNumberFormat="1" applyFont="1" applyBorder="1" applyAlignment="1">
      <alignment horizontal="center" wrapText="1"/>
    </xf>
    <xf numFmtId="0" fontId="19" fillId="0" borderId="31" xfId="0" applyFont="1" applyBorder="1" applyAlignment="1">
      <alignment horizontal="center" wrapText="1"/>
    </xf>
    <xf numFmtId="0" fontId="4" fillId="0" borderId="32" xfId="0" applyFont="1" applyBorder="1" applyAlignment="1">
      <alignment horizontal="center" wrapText="1"/>
    </xf>
    <xf numFmtId="0" fontId="19" fillId="10" borderId="12" xfId="0" applyFont="1" applyFill="1" applyBorder="1" applyAlignment="1">
      <alignment horizontal="center" wrapText="1"/>
    </xf>
    <xf numFmtId="0" fontId="3" fillId="10" borderId="21" xfId="0" applyFont="1" applyFill="1" applyBorder="1" applyAlignment="1">
      <alignment horizontal="center" wrapText="1"/>
    </xf>
    <xf numFmtId="1" fontId="3" fillId="39" borderId="31" xfId="0" applyNumberFormat="1" applyFont="1" applyFill="1" applyBorder="1" applyAlignment="1">
      <alignment horizontal="center" wrapText="1"/>
    </xf>
    <xf numFmtId="0" fontId="19" fillId="39" borderId="31" xfId="0" applyFont="1" applyFill="1" applyBorder="1" applyAlignment="1">
      <alignment horizontal="center" wrapText="1"/>
    </xf>
    <xf numFmtId="0" fontId="4" fillId="39" borderId="32" xfId="0" applyFont="1" applyFill="1" applyBorder="1" applyAlignment="1">
      <alignment horizontal="center" wrapText="1"/>
    </xf>
    <xf numFmtId="0" fontId="19" fillId="0" borderId="12" xfId="0" applyFont="1" applyFill="1" applyBorder="1" applyAlignment="1">
      <alignment horizontal="center" wrapText="1"/>
    </xf>
    <xf numFmtId="0" fontId="13" fillId="0" borderId="31" xfId="0" applyFont="1" applyBorder="1" applyAlignment="1">
      <alignment horizontal="center" wrapText="1"/>
    </xf>
    <xf numFmtId="0" fontId="13" fillId="0" borderId="30" xfId="0" applyFont="1" applyBorder="1" applyAlignment="1">
      <alignment horizontal="center" wrapText="1"/>
    </xf>
    <xf numFmtId="0" fontId="3" fillId="39" borderId="12" xfId="0" applyFont="1" applyFill="1" applyBorder="1" applyAlignment="1">
      <alignment wrapText="1"/>
    </xf>
    <xf numFmtId="0" fontId="19" fillId="39" borderId="12" xfId="0" applyFont="1" applyFill="1" applyBorder="1" applyAlignment="1">
      <alignment horizontal="center" wrapText="1"/>
    </xf>
    <xf numFmtId="0" fontId="4" fillId="39" borderId="21" xfId="0" applyFont="1" applyFill="1" applyBorder="1" applyAlignment="1">
      <alignment horizontal="center" wrapText="1"/>
    </xf>
    <xf numFmtId="0" fontId="3" fillId="39" borderId="16" xfId="0" applyFont="1" applyFill="1" applyBorder="1" applyAlignment="1">
      <alignment horizontal="center" wrapText="1"/>
    </xf>
    <xf numFmtId="0" fontId="13" fillId="39" borderId="12" xfId="0" applyFont="1" applyFill="1" applyBorder="1" applyAlignment="1">
      <alignment horizontal="center" wrapText="1"/>
    </xf>
    <xf numFmtId="0" fontId="13" fillId="39" borderId="13" xfId="0" applyFont="1" applyFill="1" applyBorder="1" applyAlignment="1">
      <alignment horizontal="center" wrapText="1"/>
    </xf>
    <xf numFmtId="0" fontId="13" fillId="0" borderId="12" xfId="0" applyFont="1" applyBorder="1" applyAlignment="1">
      <alignment horizontal="center" wrapText="1"/>
    </xf>
    <xf numFmtId="0" fontId="13" fillId="0" borderId="13" xfId="0" applyFont="1" applyBorder="1" applyAlignment="1">
      <alignment horizontal="center" wrapText="1"/>
    </xf>
    <xf numFmtId="0" fontId="3" fillId="0" borderId="12" xfId="0" applyFont="1" applyBorder="1" applyAlignment="1">
      <alignment vertical="top" wrapText="1"/>
    </xf>
    <xf numFmtId="0" fontId="4" fillId="10" borderId="21" xfId="0" applyFont="1" applyFill="1" applyBorder="1" applyAlignment="1">
      <alignment horizontal="center" wrapText="1"/>
    </xf>
    <xf numFmtId="0" fontId="3" fillId="10" borderId="16" xfId="0" applyFont="1" applyFill="1" applyBorder="1" applyAlignment="1">
      <alignment horizontal="center" wrapText="1"/>
    </xf>
    <xf numFmtId="0" fontId="3" fillId="39" borderId="33" xfId="0" applyFont="1" applyFill="1" applyBorder="1" applyAlignment="1">
      <alignment horizontal="center" wrapText="1"/>
    </xf>
    <xf numFmtId="0" fontId="59" fillId="39" borderId="31" xfId="0" applyFont="1" applyFill="1" applyBorder="1" applyAlignment="1">
      <alignment horizontal="center" wrapText="1"/>
    </xf>
    <xf numFmtId="0" fontId="4" fillId="0" borderId="21" xfId="0" applyFont="1" applyFill="1" applyBorder="1" applyAlignment="1">
      <alignment horizontal="center" wrapText="1"/>
    </xf>
    <xf numFmtId="0" fontId="3" fillId="0" borderId="16" xfId="0" applyFont="1" applyFill="1" applyBorder="1" applyAlignment="1">
      <alignment horizontal="center" wrapText="1"/>
    </xf>
    <xf numFmtId="0" fontId="59" fillId="0" borderId="12" xfId="0" applyFont="1" applyFill="1" applyBorder="1" applyAlignment="1">
      <alignment horizontal="center" wrapText="1"/>
    </xf>
    <xf numFmtId="49" fontId="10" fillId="0" borderId="13"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0" fontId="59" fillId="39" borderId="30" xfId="0" applyFont="1" applyFill="1" applyBorder="1" applyAlignment="1">
      <alignment horizontal="center" wrapText="1"/>
    </xf>
    <xf numFmtId="0" fontId="59" fillId="0" borderId="13" xfId="0" applyFont="1" applyFill="1" applyBorder="1" applyAlignment="1">
      <alignment horizontal="center" wrapText="1"/>
    </xf>
    <xf numFmtId="0" fontId="4" fillId="0" borderId="13" xfId="0" applyFont="1" applyFill="1" applyBorder="1" applyAlignment="1">
      <alignment horizontal="center" wrapText="1"/>
    </xf>
    <xf numFmtId="0" fontId="4" fillId="0" borderId="30" xfId="0" applyFont="1" applyBorder="1" applyAlignment="1">
      <alignment horizontal="center" wrapText="1"/>
    </xf>
    <xf numFmtId="0" fontId="4" fillId="39" borderId="13" xfId="0" applyFont="1" applyFill="1" applyBorder="1" applyAlignment="1">
      <alignment horizontal="center" wrapText="1"/>
    </xf>
    <xf numFmtId="0" fontId="3" fillId="0" borderId="31" xfId="0" applyFont="1" applyBorder="1" applyAlignment="1">
      <alignment vertical="top" wrapText="1"/>
    </xf>
    <xf numFmtId="0" fontId="3" fillId="39" borderId="12" xfId="0" applyFont="1" applyFill="1" applyBorder="1" applyAlignment="1">
      <alignment vertical="top" wrapText="1"/>
    </xf>
    <xf numFmtId="0" fontId="3" fillId="39" borderId="31" xfId="0" applyFont="1" applyFill="1" applyBorder="1" applyAlignment="1">
      <alignment vertical="top" wrapText="1"/>
    </xf>
    <xf numFmtId="0" fontId="3" fillId="0" borderId="12" xfId="0" applyFont="1" applyFill="1" applyBorder="1" applyAlignment="1">
      <alignment vertical="top" wrapText="1"/>
    </xf>
    <xf numFmtId="0" fontId="59" fillId="0" borderId="31" xfId="0" applyFont="1" applyBorder="1" applyAlignment="1">
      <alignment horizontal="center" wrapText="1"/>
    </xf>
    <xf numFmtId="0" fontId="59" fillId="0" borderId="30" xfId="0" applyFont="1" applyBorder="1" applyAlignment="1">
      <alignment horizontal="center" wrapText="1"/>
    </xf>
    <xf numFmtId="0" fontId="59" fillId="10" borderId="22" xfId="0" applyFont="1" applyFill="1" applyBorder="1" applyAlignment="1">
      <alignment horizontal="center" wrapText="1"/>
    </xf>
    <xf numFmtId="0" fontId="59" fillId="10" borderId="13" xfId="0" applyFont="1" applyFill="1" applyBorder="1" applyAlignment="1">
      <alignment horizontal="center" wrapText="1"/>
    </xf>
    <xf numFmtId="0" fontId="4" fillId="10" borderId="13" xfId="0" applyFont="1" applyFill="1" applyBorder="1" applyAlignment="1">
      <alignment horizontal="center" wrapText="1"/>
    </xf>
    <xf numFmtId="0" fontId="59" fillId="10" borderId="12" xfId="0" applyFont="1" applyFill="1" applyBorder="1" applyAlignment="1">
      <alignment horizontal="center" wrapText="1"/>
    </xf>
    <xf numFmtId="0" fontId="3" fillId="10" borderId="12" xfId="0" applyFont="1" applyFill="1" applyBorder="1" applyAlignment="1">
      <alignment vertical="top" wrapText="1"/>
    </xf>
    <xf numFmtId="0" fontId="0" fillId="0" borderId="0" xfId="0" applyAlignment="1">
      <alignment/>
    </xf>
    <xf numFmtId="0" fontId="16" fillId="0" borderId="34" xfId="0" applyFont="1" applyBorder="1" applyAlignment="1">
      <alignment horizontal="center" wrapText="1"/>
    </xf>
    <xf numFmtId="0" fontId="4" fillId="0" borderId="35" xfId="0" applyFont="1" applyBorder="1" applyAlignment="1">
      <alignment horizontal="center" vertical="top" wrapText="1"/>
    </xf>
    <xf numFmtId="0" fontId="4" fillId="0" borderId="0" xfId="0" applyFont="1" applyBorder="1" applyAlignment="1">
      <alignment horizontal="center" wrapText="1"/>
    </xf>
    <xf numFmtId="0" fontId="3" fillId="0" borderId="34" xfId="0" applyFont="1" applyBorder="1" applyAlignment="1">
      <alignment horizontal="center" wrapText="1"/>
    </xf>
    <xf numFmtId="0" fontId="3" fillId="0" borderId="36" xfId="0" applyFont="1" applyBorder="1" applyAlignment="1">
      <alignment horizontal="center" wrapText="1"/>
    </xf>
    <xf numFmtId="0" fontId="4" fillId="0" borderId="37" xfId="0" applyFont="1" applyBorder="1" applyAlignment="1">
      <alignment horizontal="center" wrapText="1"/>
    </xf>
    <xf numFmtId="0" fontId="4" fillId="36" borderId="37" xfId="0" applyFont="1" applyFill="1" applyBorder="1" applyAlignment="1">
      <alignment horizontal="center" wrapText="1"/>
    </xf>
    <xf numFmtId="0" fontId="3" fillId="40" borderId="37" xfId="0" applyFont="1" applyFill="1" applyBorder="1" applyAlignment="1">
      <alignment horizontal="center" wrapText="1"/>
    </xf>
    <xf numFmtId="0" fontId="4" fillId="38" borderId="37" xfId="0" applyFont="1" applyFill="1" applyBorder="1" applyAlignment="1">
      <alignment horizontal="center" wrapText="1"/>
    </xf>
    <xf numFmtId="0" fontId="4" fillId="38" borderId="31" xfId="0" applyFont="1" applyFill="1" applyBorder="1" applyAlignment="1">
      <alignment horizontal="center" wrapText="1"/>
    </xf>
    <xf numFmtId="0" fontId="4" fillId="13" borderId="31" xfId="0" applyFont="1" applyFill="1" applyBorder="1" applyAlignment="1">
      <alignment horizontal="center" wrapText="1"/>
    </xf>
    <xf numFmtId="0" fontId="4" fillId="41" borderId="31" xfId="0" applyFont="1" applyFill="1" applyBorder="1" applyAlignment="1">
      <alignment horizontal="center" wrapText="1"/>
    </xf>
    <xf numFmtId="0" fontId="16" fillId="0" borderId="38" xfId="0" applyFont="1" applyBorder="1" applyAlignment="1">
      <alignment horizontal="center" wrapText="1"/>
    </xf>
    <xf numFmtId="0" fontId="16" fillId="0" borderId="31" xfId="0" applyFont="1" applyBorder="1" applyAlignment="1">
      <alignment horizontal="center" wrapText="1"/>
    </xf>
    <xf numFmtId="0" fontId="4" fillId="0" borderId="16" xfId="0" applyFont="1" applyBorder="1" applyAlignment="1">
      <alignment horizontal="center" wrapText="1"/>
    </xf>
    <xf numFmtId="0" fontId="4" fillId="0" borderId="39" xfId="0" applyFont="1" applyBorder="1" applyAlignment="1">
      <alignment horizontal="center" wrapText="1"/>
    </xf>
    <xf numFmtId="0" fontId="3" fillId="10" borderId="31" xfId="0" applyFont="1" applyFill="1" applyBorder="1" applyAlignment="1">
      <alignment horizontal="center" wrapText="1"/>
    </xf>
    <xf numFmtId="1" fontId="4" fillId="10" borderId="31" xfId="0" applyNumberFormat="1" applyFont="1" applyFill="1" applyBorder="1" applyAlignment="1">
      <alignment horizontal="center" wrapText="1"/>
    </xf>
    <xf numFmtId="1" fontId="3" fillId="10" borderId="31" xfId="0" applyNumberFormat="1" applyFont="1" applyFill="1" applyBorder="1" applyAlignment="1">
      <alignment horizontal="center" wrapText="1"/>
    </xf>
    <xf numFmtId="0" fontId="4" fillId="10" borderId="31" xfId="0" applyFont="1" applyFill="1" applyBorder="1" applyAlignment="1">
      <alignment horizontal="center" wrapText="1"/>
    </xf>
    <xf numFmtId="0" fontId="4" fillId="38" borderId="15" xfId="0" applyFont="1" applyFill="1" applyBorder="1" applyAlignment="1">
      <alignment horizontal="center" wrapText="1"/>
    </xf>
    <xf numFmtId="0" fontId="4" fillId="13" borderId="15" xfId="0" applyFont="1" applyFill="1" applyBorder="1" applyAlignment="1">
      <alignment horizontal="center" wrapText="1"/>
    </xf>
    <xf numFmtId="0" fontId="4" fillId="41" borderId="15" xfId="0" applyFont="1" applyFill="1" applyBorder="1" applyAlignment="1">
      <alignment horizontal="center" wrapText="1"/>
    </xf>
    <xf numFmtId="0" fontId="3" fillId="40" borderId="15" xfId="0" applyFont="1" applyFill="1" applyBorder="1" applyAlignment="1">
      <alignment horizontal="center" wrapText="1"/>
    </xf>
    <xf numFmtId="0" fontId="4" fillId="36" borderId="20" xfId="0" applyNumberFormat="1" applyFont="1" applyFill="1" applyBorder="1" applyAlignment="1">
      <alignment horizontal="center" wrapText="1"/>
    </xf>
    <xf numFmtId="0" fontId="3" fillId="0" borderId="15" xfId="0" applyNumberFormat="1" applyFont="1" applyBorder="1" applyAlignment="1">
      <alignment horizontal="center" wrapText="1"/>
    </xf>
    <xf numFmtId="0" fontId="3" fillId="0" borderId="28" xfId="0" applyNumberFormat="1" applyFont="1" applyBorder="1" applyAlignment="1">
      <alignment horizontal="center" wrapText="1"/>
    </xf>
    <xf numFmtId="0" fontId="4" fillId="41" borderId="15" xfId="0" applyNumberFormat="1" applyFont="1" applyFill="1" applyBorder="1" applyAlignment="1">
      <alignment horizontal="center" wrapText="1"/>
    </xf>
    <xf numFmtId="0" fontId="4" fillId="10" borderId="29" xfId="0" applyFont="1" applyFill="1" applyBorder="1" applyAlignment="1">
      <alignment horizontal="center" wrapText="1"/>
    </xf>
    <xf numFmtId="0" fontId="4" fillId="37" borderId="15" xfId="0" applyFont="1" applyFill="1" applyBorder="1" applyAlignment="1">
      <alignment horizontal="center" wrapText="1"/>
    </xf>
    <xf numFmtId="0" fontId="3" fillId="0" borderId="15" xfId="0" applyFont="1" applyFill="1" applyBorder="1" applyAlignment="1">
      <alignment horizontal="center" wrapText="1"/>
    </xf>
    <xf numFmtId="0" fontId="4" fillId="37" borderId="40" xfId="0" applyFont="1" applyFill="1" applyBorder="1" applyAlignment="1">
      <alignment horizontal="center" wrapText="1"/>
    </xf>
    <xf numFmtId="0" fontId="3" fillId="10" borderId="30" xfId="0" applyFont="1" applyFill="1" applyBorder="1" applyAlignment="1">
      <alignment horizontal="center" wrapText="1"/>
    </xf>
    <xf numFmtId="0" fontId="3" fillId="10" borderId="31" xfId="0" applyFont="1" applyFill="1" applyBorder="1" applyAlignment="1">
      <alignment wrapText="1"/>
    </xf>
    <xf numFmtId="0" fontId="19" fillId="10" borderId="31" xfId="0" applyFont="1" applyFill="1" applyBorder="1" applyAlignment="1">
      <alignment horizontal="center" wrapText="1"/>
    </xf>
    <xf numFmtId="0" fontId="19" fillId="0" borderId="15" xfId="0" applyFont="1" applyBorder="1" applyAlignment="1">
      <alignment horizontal="center" wrapText="1"/>
    </xf>
    <xf numFmtId="0" fontId="3" fillId="10" borderId="32" xfId="0" applyFont="1" applyFill="1" applyBorder="1" applyAlignment="1">
      <alignment horizontal="center" wrapText="1"/>
    </xf>
    <xf numFmtId="0" fontId="3" fillId="0" borderId="28" xfId="0" applyFont="1" applyBorder="1" applyAlignment="1">
      <alignment horizontal="center" wrapText="1"/>
    </xf>
    <xf numFmtId="0" fontId="4" fillId="0" borderId="28" xfId="0" applyFont="1" applyBorder="1" applyAlignment="1">
      <alignment horizontal="center" wrapText="1"/>
    </xf>
    <xf numFmtId="0" fontId="59" fillId="10" borderId="31" xfId="0" applyFont="1" applyFill="1" applyBorder="1" applyAlignment="1">
      <alignment horizontal="center" wrapText="1"/>
    </xf>
    <xf numFmtId="0" fontId="3" fillId="10" borderId="31" xfId="0" applyFont="1" applyFill="1" applyBorder="1" applyAlignment="1">
      <alignment vertical="top" wrapText="1"/>
    </xf>
    <xf numFmtId="0" fontId="4" fillId="0" borderId="40" xfId="0" applyFont="1" applyBorder="1" applyAlignment="1">
      <alignment horizontal="center" wrapText="1"/>
    </xf>
    <xf numFmtId="0" fontId="3" fillId="0" borderId="20" xfId="0" applyFont="1" applyBorder="1" applyAlignment="1">
      <alignment horizontal="center" wrapText="1"/>
    </xf>
    <xf numFmtId="0" fontId="3" fillId="0" borderId="20" xfId="0" applyFont="1" applyBorder="1" applyAlignment="1">
      <alignment wrapText="1"/>
    </xf>
    <xf numFmtId="0" fontId="3" fillId="0" borderId="15" xfId="0" applyFont="1" applyBorder="1" applyAlignment="1">
      <alignment wrapText="1"/>
    </xf>
    <xf numFmtId="0" fontId="59" fillId="10" borderId="30" xfId="0" applyFont="1" applyFill="1" applyBorder="1" applyAlignment="1">
      <alignment horizontal="center" wrapText="1"/>
    </xf>
    <xf numFmtId="0" fontId="3" fillId="0" borderId="41" xfId="0" applyFont="1" applyBorder="1" applyAlignment="1">
      <alignment horizontal="center" wrapText="1"/>
    </xf>
    <xf numFmtId="0" fontId="3" fillId="10" borderId="33" xfId="0" applyFont="1" applyFill="1" applyBorder="1" applyAlignment="1">
      <alignment horizontal="center" wrapText="1"/>
    </xf>
    <xf numFmtId="0" fontId="4" fillId="0" borderId="42" xfId="0" applyFont="1" applyBorder="1" applyAlignment="1">
      <alignment horizontal="center" wrapText="1"/>
    </xf>
    <xf numFmtId="0" fontId="4" fillId="0" borderId="10" xfId="0" applyFont="1" applyBorder="1" applyAlignment="1">
      <alignment horizontal="center" textRotation="90" wrapText="1"/>
    </xf>
    <xf numFmtId="0" fontId="4" fillId="0" borderId="16" xfId="0" applyFont="1" applyBorder="1" applyAlignment="1">
      <alignment horizontal="center" textRotation="90" wrapText="1"/>
    </xf>
    <xf numFmtId="0" fontId="19" fillId="39" borderId="31" xfId="0" applyFont="1" applyFill="1" applyBorder="1" applyAlignment="1">
      <alignment vertical="top" wrapText="1"/>
    </xf>
    <xf numFmtId="0" fontId="4" fillId="0" borderId="43" xfId="0" applyFont="1" applyBorder="1" applyAlignment="1">
      <alignment horizontal="center" vertical="top" wrapText="1"/>
    </xf>
    <xf numFmtId="0" fontId="4" fillId="0" borderId="11" xfId="0" applyFont="1" applyBorder="1" applyAlignment="1">
      <alignment horizontal="center" vertical="top" wrapText="1"/>
    </xf>
    <xf numFmtId="0" fontId="5" fillId="0" borderId="43" xfId="0" applyFont="1" applyBorder="1" applyAlignment="1">
      <alignment horizontal="center" vertical="top" wrapText="1"/>
    </xf>
    <xf numFmtId="0" fontId="5" fillId="0" borderId="11" xfId="0" applyFont="1" applyBorder="1" applyAlignment="1">
      <alignment horizontal="center" vertical="top" wrapText="1"/>
    </xf>
    <xf numFmtId="0" fontId="4" fillId="0" borderId="44" xfId="0" applyFont="1" applyBorder="1" applyAlignment="1">
      <alignment horizontal="center" vertical="top" wrapText="1"/>
    </xf>
    <xf numFmtId="0" fontId="4" fillId="0" borderId="45" xfId="0" applyFont="1" applyBorder="1" applyAlignment="1">
      <alignment horizontal="center" vertical="top" wrapText="1"/>
    </xf>
    <xf numFmtId="0" fontId="5" fillId="0" borderId="46" xfId="0" applyFont="1" applyBorder="1" applyAlignment="1">
      <alignment horizontal="center" vertical="top" wrapText="1"/>
    </xf>
    <xf numFmtId="0" fontId="5" fillId="0" borderId="10" xfId="0" applyFont="1" applyBorder="1" applyAlignment="1">
      <alignment horizontal="center" vertical="top" wrapText="1"/>
    </xf>
    <xf numFmtId="0" fontId="3" fillId="0" borderId="43" xfId="0" applyFont="1" applyBorder="1" applyAlignment="1">
      <alignment horizontal="center" vertical="top" wrapText="1"/>
    </xf>
    <xf numFmtId="0" fontId="3" fillId="0" borderId="47" xfId="0" applyFont="1" applyBorder="1" applyAlignment="1">
      <alignment horizontal="center" vertical="top" wrapText="1"/>
    </xf>
    <xf numFmtId="0" fontId="3" fillId="0" borderId="11" xfId="0" applyFont="1" applyBorder="1" applyAlignment="1">
      <alignment horizontal="center" vertical="top" wrapText="1"/>
    </xf>
    <xf numFmtId="0" fontId="3" fillId="0" borderId="48" xfId="0" applyFont="1" applyBorder="1" applyAlignment="1">
      <alignment horizontal="center" vertical="top" wrapText="1"/>
    </xf>
    <xf numFmtId="0" fontId="3" fillId="0" borderId="35" xfId="0" applyFont="1" applyBorder="1" applyAlignment="1">
      <alignment horizontal="center" vertical="top" wrapText="1"/>
    </xf>
    <xf numFmtId="0" fontId="3" fillId="0" borderId="49" xfId="0" applyFont="1" applyBorder="1" applyAlignment="1">
      <alignment horizontal="center" vertical="top" wrapText="1"/>
    </xf>
    <xf numFmtId="0" fontId="3" fillId="0" borderId="43" xfId="0" applyFont="1" applyBorder="1" applyAlignment="1">
      <alignment vertical="top" wrapText="1"/>
    </xf>
    <xf numFmtId="0" fontId="3" fillId="0" borderId="11" xfId="0" applyFont="1" applyBorder="1" applyAlignment="1">
      <alignment vertical="top" wrapText="1"/>
    </xf>
    <xf numFmtId="0" fontId="17" fillId="0" borderId="48" xfId="0" applyFont="1" applyBorder="1" applyAlignment="1">
      <alignment horizontal="center"/>
    </xf>
    <xf numFmtId="0" fontId="17" fillId="0" borderId="35" xfId="0" applyFont="1" applyBorder="1" applyAlignment="1">
      <alignment horizontal="center"/>
    </xf>
    <xf numFmtId="0" fontId="17" fillId="0" borderId="49" xfId="0" applyFont="1" applyBorder="1" applyAlignment="1">
      <alignment horizontal="center"/>
    </xf>
    <xf numFmtId="0" fontId="4" fillId="0" borderId="43" xfId="0" applyFont="1" applyBorder="1" applyAlignment="1">
      <alignment horizontal="center" wrapText="1"/>
    </xf>
    <xf numFmtId="0" fontId="4" fillId="0" borderId="47" xfId="0" applyFont="1" applyBorder="1" applyAlignment="1">
      <alignment horizontal="center" wrapText="1"/>
    </xf>
    <xf numFmtId="0" fontId="4" fillId="0" borderId="11" xfId="0" applyFont="1" applyBorder="1" applyAlignment="1">
      <alignment horizontal="center" wrapText="1"/>
    </xf>
    <xf numFmtId="0" fontId="4" fillId="0" borderId="0" xfId="0" applyFont="1" applyAlignment="1">
      <alignment horizontal="center"/>
    </xf>
    <xf numFmtId="0" fontId="4" fillId="0" borderId="48" xfId="0" applyFont="1" applyBorder="1" applyAlignment="1">
      <alignment horizontal="center" wrapText="1"/>
    </xf>
    <xf numFmtId="0" fontId="4" fillId="0" borderId="49" xfId="0" applyFont="1" applyBorder="1" applyAlignment="1">
      <alignment horizontal="center" wrapText="1"/>
    </xf>
    <xf numFmtId="0" fontId="4" fillId="0" borderId="50" xfId="0" applyFont="1" applyBorder="1" applyAlignment="1">
      <alignment horizontal="center" vertical="top" wrapText="1"/>
    </xf>
    <xf numFmtId="0" fontId="4" fillId="0" borderId="25" xfId="0" applyFont="1" applyBorder="1" applyAlignment="1">
      <alignment horizontal="center" vertical="top" wrapText="1"/>
    </xf>
    <xf numFmtId="0" fontId="4" fillId="0" borderId="51" xfId="0" applyFont="1" applyBorder="1" applyAlignment="1">
      <alignment horizontal="center" vertical="top" wrapText="1"/>
    </xf>
    <xf numFmtId="0" fontId="4" fillId="0" borderId="50" xfId="0" applyFont="1" applyBorder="1" applyAlignment="1">
      <alignment horizontal="right" wrapText="1"/>
    </xf>
    <xf numFmtId="0" fontId="4" fillId="0" borderId="25" xfId="0" applyFont="1" applyBorder="1" applyAlignment="1">
      <alignment horizontal="right" wrapText="1"/>
    </xf>
    <xf numFmtId="49" fontId="4" fillId="0" borderId="43" xfId="0" applyNumberFormat="1" applyFont="1" applyBorder="1" applyAlignment="1">
      <alignment horizontal="center" wrapText="1"/>
    </xf>
    <xf numFmtId="49" fontId="4" fillId="0" borderId="47" xfId="0" applyNumberFormat="1" applyFont="1" applyBorder="1" applyAlignment="1">
      <alignment horizontal="center" wrapText="1"/>
    </xf>
    <xf numFmtId="49" fontId="4" fillId="0" borderId="11" xfId="0" applyNumberFormat="1" applyFont="1" applyBorder="1" applyAlignment="1">
      <alignment horizontal="center" wrapText="1"/>
    </xf>
    <xf numFmtId="0" fontId="3" fillId="0" borderId="50" xfId="0" applyFont="1" applyBorder="1" applyAlignment="1">
      <alignment horizontal="center" wrapText="1"/>
    </xf>
    <xf numFmtId="0" fontId="3" fillId="0" borderId="42" xfId="0" applyFont="1" applyBorder="1" applyAlignment="1">
      <alignment horizontal="center" wrapText="1"/>
    </xf>
    <xf numFmtId="0" fontId="3" fillId="0" borderId="12" xfId="0" applyFont="1" applyBorder="1" applyAlignment="1">
      <alignment wrapText="1"/>
    </xf>
    <xf numFmtId="0" fontId="3" fillId="0" borderId="52" xfId="0" applyFont="1" applyBorder="1" applyAlignment="1">
      <alignment wrapText="1"/>
    </xf>
    <xf numFmtId="0" fontId="3" fillId="0" borderId="53" xfId="0" applyFont="1" applyBorder="1" applyAlignment="1">
      <alignment horizontal="center" wrapText="1"/>
    </xf>
    <xf numFmtId="0" fontId="3" fillId="0" borderId="36" xfId="0" applyFont="1" applyBorder="1" applyAlignment="1">
      <alignment horizontal="center" wrapText="1"/>
    </xf>
    <xf numFmtId="0" fontId="3" fillId="0" borderId="32" xfId="0" applyFont="1" applyBorder="1" applyAlignment="1">
      <alignment horizontal="center" wrapText="1"/>
    </xf>
    <xf numFmtId="0" fontId="3" fillId="0" borderId="54" xfId="0" applyFont="1" applyBorder="1" applyAlignment="1">
      <alignment horizontal="center" wrapText="1"/>
    </xf>
    <xf numFmtId="0" fontId="3" fillId="0" borderId="0" xfId="0" applyFont="1" applyBorder="1" applyAlignment="1">
      <alignment horizontal="center" wrapText="1"/>
    </xf>
    <xf numFmtId="0" fontId="3" fillId="0" borderId="29" xfId="0" applyFont="1" applyBorder="1" applyAlignment="1">
      <alignment horizontal="center" wrapText="1"/>
    </xf>
    <xf numFmtId="0" fontId="3" fillId="0" borderId="27" xfId="0" applyFont="1" applyBorder="1" applyAlignment="1">
      <alignment horizontal="center" wrapText="1"/>
    </xf>
    <xf numFmtId="0" fontId="3" fillId="0" borderId="37" xfId="0" applyFont="1" applyBorder="1" applyAlignment="1">
      <alignment horizontal="center" wrapText="1"/>
    </xf>
    <xf numFmtId="0" fontId="3" fillId="0" borderId="30" xfId="0" applyFont="1" applyBorder="1" applyAlignment="1">
      <alignment horizontal="center" wrapText="1"/>
    </xf>
    <xf numFmtId="0" fontId="4" fillId="0" borderId="29" xfId="0" applyFont="1" applyBorder="1" applyAlignment="1">
      <alignment horizontal="center" wrapText="1"/>
    </xf>
    <xf numFmtId="0" fontId="4" fillId="0" borderId="23" xfId="0" applyFont="1" applyBorder="1" applyAlignment="1">
      <alignment horizontal="center" wrapText="1"/>
    </xf>
    <xf numFmtId="0" fontId="4" fillId="0" borderId="54" xfId="0" applyFont="1" applyBorder="1" applyAlignment="1">
      <alignment horizontal="center" wrapText="1"/>
    </xf>
    <xf numFmtId="0" fontId="4" fillId="0" borderId="55" xfId="0" applyFont="1" applyBorder="1" applyAlignment="1">
      <alignment textRotation="90" wrapText="1"/>
    </xf>
    <xf numFmtId="0" fontId="4" fillId="0" borderId="56" xfId="0" applyFont="1" applyBorder="1" applyAlignment="1">
      <alignment textRotation="90" wrapText="1"/>
    </xf>
    <xf numFmtId="0" fontId="4" fillId="0" borderId="57" xfId="0" applyFont="1" applyBorder="1" applyAlignment="1">
      <alignment textRotation="90" wrapText="1"/>
    </xf>
    <xf numFmtId="0" fontId="4" fillId="0" borderId="55" xfId="0" applyFont="1" applyBorder="1" applyAlignment="1">
      <alignment horizontal="center" textRotation="90" wrapText="1"/>
    </xf>
    <xf numFmtId="0" fontId="4" fillId="0" borderId="56" xfId="0" applyFont="1" applyBorder="1" applyAlignment="1">
      <alignment horizontal="center" textRotation="90" wrapText="1"/>
    </xf>
    <xf numFmtId="0" fontId="4" fillId="0" borderId="57" xfId="0" applyFont="1" applyBorder="1" applyAlignment="1">
      <alignment horizontal="center" textRotation="90" wrapText="1"/>
    </xf>
    <xf numFmtId="0" fontId="4" fillId="0" borderId="12" xfId="0" applyFont="1" applyBorder="1" applyAlignment="1">
      <alignment wrapText="1"/>
    </xf>
    <xf numFmtId="0" fontId="12" fillId="0" borderId="0" xfId="0" applyFont="1" applyAlignment="1">
      <alignment/>
    </xf>
    <xf numFmtId="0" fontId="4" fillId="0" borderId="52" xfId="0" applyFont="1" applyBorder="1" applyAlignment="1">
      <alignment wrapText="1"/>
    </xf>
    <xf numFmtId="0" fontId="4" fillId="0" borderId="34" xfId="0" applyFont="1" applyBorder="1" applyAlignment="1">
      <alignment wrapText="1"/>
    </xf>
    <xf numFmtId="0" fontId="4" fillId="0" borderId="31" xfId="0" applyFont="1" applyBorder="1" applyAlignment="1">
      <alignment wrapText="1"/>
    </xf>
    <xf numFmtId="0" fontId="0" fillId="0" borderId="53" xfId="0" applyBorder="1" applyAlignment="1">
      <alignment horizontal="center"/>
    </xf>
    <xf numFmtId="0" fontId="0" fillId="0" borderId="36" xfId="0" applyBorder="1" applyAlignment="1">
      <alignment horizontal="center"/>
    </xf>
    <xf numFmtId="0" fontId="0" fillId="0" borderId="32"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3" fillId="0" borderId="61" xfId="0" applyFont="1" applyBorder="1" applyAlignment="1">
      <alignment horizontal="center" wrapText="1"/>
    </xf>
    <xf numFmtId="0" fontId="4" fillId="0" borderId="62" xfId="0" applyFont="1" applyBorder="1" applyAlignment="1">
      <alignment horizontal="center" textRotation="90" wrapText="1"/>
    </xf>
    <xf numFmtId="0" fontId="4" fillId="0" borderId="63" xfId="0" applyFont="1" applyBorder="1" applyAlignment="1">
      <alignment horizontal="center" textRotation="90" wrapText="1"/>
    </xf>
    <xf numFmtId="0" fontId="4" fillId="0" borderId="64" xfId="0" applyFont="1" applyBorder="1" applyAlignment="1">
      <alignment horizontal="center" textRotation="90" wrapText="1"/>
    </xf>
    <xf numFmtId="0" fontId="4" fillId="0" borderId="55" xfId="0" applyFont="1" applyBorder="1" applyAlignment="1">
      <alignment horizontal="center" wrapText="1"/>
    </xf>
    <xf numFmtId="0" fontId="4" fillId="0" borderId="56" xfId="0" applyFont="1" applyBorder="1" applyAlignment="1">
      <alignment horizontal="center" wrapText="1"/>
    </xf>
    <xf numFmtId="0" fontId="4" fillId="0" borderId="57" xfId="0" applyFont="1" applyBorder="1" applyAlignment="1">
      <alignment horizontal="center" wrapText="1"/>
    </xf>
    <xf numFmtId="0" fontId="4" fillId="0" borderId="12" xfId="0" applyFont="1" applyBorder="1" applyAlignment="1">
      <alignment horizontal="center" textRotation="90" wrapText="1"/>
    </xf>
    <xf numFmtId="0" fontId="3" fillId="0" borderId="22" xfId="0" applyFont="1" applyBorder="1" applyAlignment="1">
      <alignment wrapText="1"/>
    </xf>
    <xf numFmtId="0" fontId="3" fillId="0" borderId="27" xfId="0" applyFont="1" applyBorder="1" applyAlignment="1">
      <alignment wrapText="1"/>
    </xf>
    <xf numFmtId="0" fontId="0" fillId="0" borderId="50" xfId="0" applyBorder="1" applyAlignment="1">
      <alignment/>
    </xf>
    <xf numFmtId="0" fontId="0" fillId="0" borderId="25" xfId="0" applyBorder="1" applyAlignment="1">
      <alignment/>
    </xf>
    <xf numFmtId="0" fontId="0" fillId="0" borderId="42" xfId="0" applyBorder="1" applyAlignment="1">
      <alignment/>
    </xf>
    <xf numFmtId="0" fontId="14" fillId="0" borderId="0" xfId="0" applyFont="1" applyAlignment="1">
      <alignment horizontal="center" wrapText="1"/>
    </xf>
    <xf numFmtId="0" fontId="6" fillId="0" borderId="0" xfId="0" applyFont="1" applyAlignment="1">
      <alignment horizontal="left" indent="2"/>
    </xf>
    <xf numFmtId="0" fontId="14" fillId="0" borderId="0" xfId="0" applyFont="1" applyAlignment="1">
      <alignment horizontal="center"/>
    </xf>
    <xf numFmtId="0" fontId="6" fillId="0" borderId="0" xfId="0" applyFont="1" applyAlignment="1">
      <alignment horizontal="center"/>
    </xf>
    <xf numFmtId="0" fontId="13" fillId="0" borderId="0" xfId="0" applyFont="1" applyAlignment="1">
      <alignment horizontal="center"/>
    </xf>
    <xf numFmtId="0" fontId="60" fillId="0" borderId="0" xfId="0" applyFont="1" applyAlignment="1">
      <alignment/>
    </xf>
    <xf numFmtId="0" fontId="12" fillId="0" borderId="0" xfId="0" applyFont="1" applyAlignment="1">
      <alignment horizontal="center"/>
    </xf>
    <xf numFmtId="0" fontId="6" fillId="0" borderId="0" xfId="0" applyFont="1" applyAlignment="1">
      <alignment/>
    </xf>
    <xf numFmtId="0" fontId="57" fillId="0" borderId="0" xfId="0" applyFont="1" applyAlignment="1">
      <alignment/>
    </xf>
    <xf numFmtId="0" fontId="0" fillId="0" borderId="0" xfId="0" applyAlignment="1">
      <alignment/>
    </xf>
    <xf numFmtId="0" fontId="12"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028"/>
          <c:w val="0.86525"/>
          <c:h val="0.93025"/>
        </c:manualLayout>
      </c:layout>
      <c:barChart>
        <c:barDir val="col"/>
        <c:grouping val="clustered"/>
        <c:varyColors val="0"/>
        <c:ser>
          <c:idx val="0"/>
          <c:order val="0"/>
          <c:tx>
            <c:strRef>
              <c:f>#REF!</c:f>
              <c:strCache>
                <c:ptCount val="1"/>
                <c:pt idx="0">
                  <c:v>#ССЫЛКА!</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#ССЫЛКА!</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#ССЫЛКА!</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3"/>
          <c:order val="3"/>
          <c:tx>
            <c:strRef>
              <c:f>#REF!</c:f>
              <c:strCache>
                <c:ptCount val="1"/>
                <c:pt idx="0">
                  <c:v>#ССЫЛКА!</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4"/>
          <c:order val="4"/>
          <c:tx>
            <c:strRef>
              <c:f>#REF!</c:f>
              <c:strCache>
                <c:ptCount val="1"/>
                <c:pt idx="0">
                  <c:v>#ССЫЛКА!</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5"/>
          <c:order val="5"/>
          <c:tx>
            <c:strRef>
              <c:f>#REF!</c:f>
              <c:strCache>
                <c:ptCount val="1"/>
                <c:pt idx="0">
                  <c:v>#ССЫЛКА!</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6"/>
          <c:order val="6"/>
          <c:tx>
            <c:strRef>
              <c:f>#REF!</c:f>
              <c:strCache>
                <c:ptCount val="1"/>
                <c:pt idx="0">
                  <c:v>#ССЫЛКА!</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7"/>
          <c:order val="7"/>
          <c:tx>
            <c:strRef>
              <c:f>#REF!</c:f>
              <c:strCache>
                <c:ptCount val="1"/>
                <c:pt idx="0">
                  <c:v>#ССЫЛКА!</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41747395"/>
        <c:axId val="40182236"/>
      </c:barChart>
      <c:catAx>
        <c:axId val="41747395"/>
        <c:scaling>
          <c:orientation val="minMax"/>
        </c:scaling>
        <c:axPos val="b"/>
        <c:delete val="0"/>
        <c:numFmt formatCode="General" sourceLinked="1"/>
        <c:majorTickMark val="out"/>
        <c:minorTickMark val="none"/>
        <c:tickLblPos val="nextTo"/>
        <c:spPr>
          <a:ln w="3175">
            <a:solidFill>
              <a:srgbClr val="808080"/>
            </a:solidFill>
          </a:ln>
        </c:spPr>
        <c:crossAx val="40182236"/>
        <c:crosses val="autoZero"/>
        <c:auto val="1"/>
        <c:lblOffset val="100"/>
        <c:tickLblSkip val="1"/>
        <c:noMultiLvlLbl val="0"/>
      </c:catAx>
      <c:valAx>
        <c:axId val="4018223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747395"/>
        <c:crossesAt val="1"/>
        <c:crossBetween val="between"/>
        <c:dispUnits/>
      </c:valAx>
      <c:spPr>
        <a:solidFill>
          <a:srgbClr val="FFFFFF"/>
        </a:solidFill>
        <a:ln w="3175">
          <a:noFill/>
        </a:ln>
      </c:spPr>
    </c:plotArea>
    <c:legend>
      <c:legendPos val="r"/>
      <c:layout>
        <c:manualLayout>
          <c:xMode val="edge"/>
          <c:yMode val="edge"/>
          <c:x val="0.90625"/>
          <c:y val="0.337"/>
          <c:w val="0.08425"/>
          <c:h val="0.324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21"/>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695950"/>
    <xdr:graphicFrame>
      <xdr:nvGraphicFramePr>
        <xdr:cNvPr id="1" name="Chart 1"/>
        <xdr:cNvGraphicFramePr/>
      </xdr:nvGraphicFramePr>
      <xdr:xfrm>
        <a:off x="832256400" y="832256400"/>
        <a:ext cx="9239250" cy="56959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9%20(9&#1082;&#1083;.)&#1058;&#1077;&#1093;&#1085;&#1086;&#1083;&#1086;&#1075;&#1080;&#1103;%20%20&#1086;&#1073;&#1097;&#1077;&#1086;&#1073;&#1088;&#1072;&#107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вариант"/>
      <sheetName val="Диаграмма1"/>
      <sheetName val="сводные данные"/>
      <sheetName val="план учебного процесса"/>
      <sheetName val="пояснения к макету"/>
      <sheetName val="перечень кабинетов"/>
      <sheetName val="титульный"/>
      <sheetName val="Лист1"/>
    </sheetNames>
    <sheetDataSet>
      <sheetData sheetId="4">
        <row r="12">
          <cell r="A12" t="str">
            <v>Профессиональный стандарт "Повар", утвержденный приказом Министерства труда и социальной защиты РФ от 8 сентября 2015 №610н</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64"/>
  <sheetViews>
    <sheetView zoomScalePageLayoutView="0" workbookViewId="0" topLeftCell="A7">
      <selection activeCell="C65" sqref="C65"/>
    </sheetView>
  </sheetViews>
  <sheetFormatPr defaultColWidth="9.140625" defaultRowHeight="15"/>
  <cols>
    <col min="2" max="2" width="35.28125" style="0" customWidth="1"/>
    <col min="3" max="3" width="8.57421875" style="0" customWidth="1"/>
    <col min="4" max="4" width="12.8515625" style="0" customWidth="1"/>
    <col min="5" max="5" width="7.28125" style="0" customWidth="1"/>
    <col min="8" max="9" width="11.28125" style="0" customWidth="1"/>
    <col min="10" max="10" width="7.421875" style="0" customWidth="1"/>
    <col min="12" max="12" width="14.57421875" style="0" customWidth="1"/>
    <col min="13" max="13" width="15.57421875" style="0" customWidth="1"/>
  </cols>
  <sheetData>
    <row r="1" spans="1:9" ht="29.25" customHeight="1" thickBot="1">
      <c r="A1" s="399" t="s">
        <v>0</v>
      </c>
      <c r="B1" s="399" t="s">
        <v>1</v>
      </c>
      <c r="C1" s="399" t="s">
        <v>2</v>
      </c>
      <c r="D1" s="399" t="s">
        <v>3</v>
      </c>
      <c r="E1" s="402" t="s">
        <v>4</v>
      </c>
      <c r="F1" s="403"/>
      <c r="G1" s="404"/>
      <c r="H1" s="399" t="s">
        <v>5</v>
      </c>
      <c r="I1" s="399" t="s">
        <v>114</v>
      </c>
    </row>
    <row r="2" spans="1:9" ht="14.25" customHeight="1" thickBot="1">
      <c r="A2" s="400"/>
      <c r="B2" s="400"/>
      <c r="C2" s="400"/>
      <c r="D2" s="400"/>
      <c r="E2" s="405" t="s">
        <v>6</v>
      </c>
      <c r="F2" s="402" t="s">
        <v>7</v>
      </c>
      <c r="G2" s="404"/>
      <c r="H2" s="400"/>
      <c r="I2" s="400"/>
    </row>
    <row r="3" spans="1:9" ht="38.25" customHeight="1" thickBot="1">
      <c r="A3" s="401"/>
      <c r="B3" s="401"/>
      <c r="C3" s="401"/>
      <c r="D3" s="401"/>
      <c r="E3" s="406"/>
      <c r="F3" s="1" t="s">
        <v>8</v>
      </c>
      <c r="G3" s="2" t="s">
        <v>9</v>
      </c>
      <c r="H3" s="401"/>
      <c r="I3" s="401"/>
    </row>
    <row r="4" spans="1:9" ht="15.75" thickBot="1">
      <c r="A4" s="3">
        <v>1</v>
      </c>
      <c r="B4" s="4">
        <v>2</v>
      </c>
      <c r="C4" s="4">
        <v>3</v>
      </c>
      <c r="D4" s="4">
        <v>4</v>
      </c>
      <c r="E4" s="4">
        <v>5</v>
      </c>
      <c r="F4" s="4">
        <v>6</v>
      </c>
      <c r="G4" s="4">
        <v>7</v>
      </c>
      <c r="H4" s="4">
        <v>8</v>
      </c>
      <c r="I4" s="4">
        <v>9</v>
      </c>
    </row>
    <row r="5" spans="1:9" ht="42" customHeight="1" thickBot="1">
      <c r="A5" s="3"/>
      <c r="B5" s="5" t="s">
        <v>10</v>
      </c>
      <c r="C5" s="4"/>
      <c r="D5" s="4">
        <f>D6+D14+D17</f>
        <v>4908</v>
      </c>
      <c r="E5" s="4">
        <f>E6+E14+E17</f>
        <v>3384</v>
      </c>
      <c r="F5" s="4">
        <f>F6+F14+F17</f>
        <v>1684</v>
      </c>
      <c r="G5" s="4"/>
      <c r="H5" s="4"/>
      <c r="I5" s="4"/>
    </row>
    <row r="6" spans="1:9" ht="26.25" customHeight="1" thickBot="1">
      <c r="A6" s="15" t="s">
        <v>11</v>
      </c>
      <c r="B6" s="16" t="s">
        <v>12</v>
      </c>
      <c r="C6" s="17"/>
      <c r="D6" s="18">
        <f>SUM(D7:D13)</f>
        <v>948</v>
      </c>
      <c r="E6" s="18">
        <f>SUM(E7:E13)</f>
        <v>632</v>
      </c>
      <c r="F6" s="18">
        <f>SUM(F7:F13)</f>
        <v>426</v>
      </c>
      <c r="G6" s="18"/>
      <c r="H6" s="19"/>
      <c r="I6" s="19"/>
    </row>
    <row r="7" spans="1:17" ht="18.75" customHeight="1" thickBot="1">
      <c r="A7" s="8" t="s">
        <v>13</v>
      </c>
      <c r="B7" s="9" t="s">
        <v>14</v>
      </c>
      <c r="C7" s="10"/>
      <c r="D7" s="4">
        <v>60</v>
      </c>
      <c r="E7" s="13">
        <v>48</v>
      </c>
      <c r="F7" s="13"/>
      <c r="G7" s="13"/>
      <c r="H7" s="14">
        <v>2</v>
      </c>
      <c r="I7" s="14">
        <v>3</v>
      </c>
      <c r="J7" s="35"/>
      <c r="K7" s="35"/>
      <c r="L7" s="35"/>
      <c r="M7" s="35"/>
      <c r="N7" s="35"/>
      <c r="O7" s="35"/>
      <c r="P7" s="35"/>
      <c r="Q7" s="35"/>
    </row>
    <row r="8" spans="1:14" ht="15.75" thickBot="1">
      <c r="A8" s="8" t="s">
        <v>15</v>
      </c>
      <c r="B8" s="9" t="s">
        <v>16</v>
      </c>
      <c r="C8" s="10"/>
      <c r="D8" s="4">
        <v>60</v>
      </c>
      <c r="E8" s="13">
        <v>48</v>
      </c>
      <c r="F8" s="13"/>
      <c r="G8" s="13"/>
      <c r="H8" s="14">
        <v>1</v>
      </c>
      <c r="I8" s="14">
        <v>1</v>
      </c>
      <c r="L8" s="32"/>
      <c r="M8" s="33" t="s">
        <v>117</v>
      </c>
      <c r="N8" s="33" t="s">
        <v>118</v>
      </c>
    </row>
    <row r="9" spans="1:14" ht="19.5" customHeight="1" thickBot="1">
      <c r="A9" s="8" t="s">
        <v>17</v>
      </c>
      <c r="B9" s="9" t="s">
        <v>18</v>
      </c>
      <c r="C9" s="10"/>
      <c r="D9" s="4">
        <v>212</v>
      </c>
      <c r="E9" s="13">
        <v>188</v>
      </c>
      <c r="F9" s="13">
        <v>188</v>
      </c>
      <c r="G9" s="13"/>
      <c r="H9" s="14" t="s">
        <v>19</v>
      </c>
      <c r="I9" s="14" t="s">
        <v>115</v>
      </c>
      <c r="L9" s="34" t="s">
        <v>116</v>
      </c>
      <c r="M9" s="32">
        <v>576</v>
      </c>
      <c r="N9" s="32">
        <f>E8+E11+E12+E15+E26+E28+E29+32+32</f>
        <v>576</v>
      </c>
    </row>
    <row r="10" spans="1:14" ht="19.5" customHeight="1" thickBot="1">
      <c r="A10" s="8" t="s">
        <v>20</v>
      </c>
      <c r="B10" s="9" t="s">
        <v>21</v>
      </c>
      <c r="C10" s="10"/>
      <c r="D10" s="4">
        <v>376</v>
      </c>
      <c r="E10" s="13">
        <v>188</v>
      </c>
      <c r="F10" s="13">
        <v>186</v>
      </c>
      <c r="G10" s="13"/>
      <c r="H10" s="14" t="s">
        <v>19</v>
      </c>
      <c r="I10" s="14" t="s">
        <v>115</v>
      </c>
      <c r="L10" s="34" t="s">
        <v>119</v>
      </c>
      <c r="M10" s="32">
        <v>720</v>
      </c>
      <c r="N10" s="32">
        <f>E7+E13+E16+E20+E22+E30+E31+E40+40+40</f>
        <v>720</v>
      </c>
    </row>
    <row r="11" spans="1:14" ht="16.5" customHeight="1" thickBot="1">
      <c r="A11" s="8" t="s">
        <v>22</v>
      </c>
      <c r="B11" s="9" t="s">
        <v>23</v>
      </c>
      <c r="C11" s="10"/>
      <c r="D11" s="4">
        <f>E11/2+E11</f>
        <v>96</v>
      </c>
      <c r="E11" s="10">
        <v>64</v>
      </c>
      <c r="F11" s="10">
        <v>32</v>
      </c>
      <c r="G11" s="10"/>
      <c r="H11" s="11">
        <v>1</v>
      </c>
      <c r="I11" s="11">
        <v>1</v>
      </c>
      <c r="L11" s="34" t="s">
        <v>120</v>
      </c>
      <c r="M11" s="32">
        <v>576</v>
      </c>
      <c r="N11" s="32">
        <f>E19+E21+E23+E24+E25+E32+E33+32+32</f>
        <v>576</v>
      </c>
    </row>
    <row r="12" spans="1:14" ht="15.75" thickBot="1">
      <c r="A12" s="8" t="s">
        <v>92</v>
      </c>
      <c r="B12" s="9" t="s">
        <v>91</v>
      </c>
      <c r="C12" s="10"/>
      <c r="D12" s="4">
        <f>E12/2+E12</f>
        <v>96</v>
      </c>
      <c r="E12" s="10">
        <v>64</v>
      </c>
      <c r="F12" s="10">
        <v>16</v>
      </c>
      <c r="G12" s="10"/>
      <c r="H12" s="11">
        <v>1</v>
      </c>
      <c r="I12" s="11">
        <v>1</v>
      </c>
      <c r="L12" s="34" t="s">
        <v>121</v>
      </c>
      <c r="M12" s="32">
        <v>540</v>
      </c>
      <c r="N12" s="32">
        <f>E27+E34+E43+30+30</f>
        <v>540</v>
      </c>
    </row>
    <row r="13" spans="1:14" ht="17.25" customHeight="1" thickBot="1">
      <c r="A13" s="8" t="s">
        <v>93</v>
      </c>
      <c r="B13" s="9" t="s">
        <v>94</v>
      </c>
      <c r="C13" s="10"/>
      <c r="D13" s="4">
        <f>E13/2+E13</f>
        <v>48</v>
      </c>
      <c r="E13" s="10">
        <v>32</v>
      </c>
      <c r="F13" s="10">
        <v>4</v>
      </c>
      <c r="G13" s="10"/>
      <c r="H13" s="11">
        <v>1</v>
      </c>
      <c r="I13" s="11">
        <v>2</v>
      </c>
      <c r="L13" s="34" t="s">
        <v>122</v>
      </c>
      <c r="M13" s="32">
        <v>468</v>
      </c>
      <c r="N13" s="32">
        <f>E35+E47+26+26</f>
        <v>468</v>
      </c>
    </row>
    <row r="14" spans="1:14" ht="28.5" customHeight="1" thickBot="1">
      <c r="A14" s="15" t="s">
        <v>24</v>
      </c>
      <c r="B14" s="16" t="s">
        <v>25</v>
      </c>
      <c r="C14" s="17"/>
      <c r="D14" s="18">
        <f>SUM(D15:D16)</f>
        <v>300</v>
      </c>
      <c r="E14" s="18">
        <f>SUM(E15:E16)</f>
        <v>200</v>
      </c>
      <c r="F14" s="18">
        <f>SUM(F15:F16)</f>
        <v>100</v>
      </c>
      <c r="G14" s="18"/>
      <c r="H14" s="19"/>
      <c r="I14" s="19"/>
      <c r="L14" s="34" t="s">
        <v>123</v>
      </c>
      <c r="M14" s="32">
        <v>504</v>
      </c>
      <c r="N14" s="32">
        <f>E36+E37+E50+28+28</f>
        <v>504</v>
      </c>
    </row>
    <row r="15" spans="1:9" ht="18" customHeight="1" thickBot="1">
      <c r="A15" s="8" t="s">
        <v>26</v>
      </c>
      <c r="B15" s="9" t="s">
        <v>27</v>
      </c>
      <c r="C15" s="7"/>
      <c r="D15" s="2">
        <f>E15/2+E15</f>
        <v>174</v>
      </c>
      <c r="E15" s="2">
        <v>116</v>
      </c>
      <c r="F15" s="2">
        <v>60</v>
      </c>
      <c r="G15" s="4"/>
      <c r="H15" s="2">
        <v>1</v>
      </c>
      <c r="I15" s="2">
        <v>1</v>
      </c>
    </row>
    <row r="16" spans="1:9" ht="18" customHeight="1" thickBot="1">
      <c r="A16" s="8" t="s">
        <v>28</v>
      </c>
      <c r="B16" s="9" t="s">
        <v>29</v>
      </c>
      <c r="C16" s="7"/>
      <c r="D16" s="2">
        <f>E16/2+E16</f>
        <v>126</v>
      </c>
      <c r="E16" s="2">
        <v>84</v>
      </c>
      <c r="F16" s="2">
        <v>40</v>
      </c>
      <c r="G16" s="4"/>
      <c r="H16" s="2">
        <v>1</v>
      </c>
      <c r="I16" s="2">
        <v>2</v>
      </c>
    </row>
    <row r="17" spans="1:9" ht="17.25" customHeight="1" thickBot="1">
      <c r="A17" s="15" t="s">
        <v>30</v>
      </c>
      <c r="B17" s="16" t="s">
        <v>31</v>
      </c>
      <c r="C17" s="18"/>
      <c r="D17" s="18">
        <f>D18+D38</f>
        <v>3660</v>
      </c>
      <c r="E17" s="18">
        <f>E18+E38</f>
        <v>2552</v>
      </c>
      <c r="F17" s="18">
        <f>F18+F38</f>
        <v>1158</v>
      </c>
      <c r="G17" s="18"/>
      <c r="H17" s="19"/>
      <c r="I17" s="19"/>
    </row>
    <row r="18" spans="1:9" ht="17.25" customHeight="1" thickBot="1">
      <c r="A18" s="20" t="s">
        <v>32</v>
      </c>
      <c r="B18" s="23" t="s">
        <v>33</v>
      </c>
      <c r="C18" s="24"/>
      <c r="D18" s="24">
        <f>SUM(D19:D37)</f>
        <v>1992</v>
      </c>
      <c r="E18" s="24">
        <f>SUM(E19:E37)</f>
        <v>1328</v>
      </c>
      <c r="F18" s="24">
        <f>SUM(F19:F37)</f>
        <v>628</v>
      </c>
      <c r="G18" s="21">
        <v>50</v>
      </c>
      <c r="H18" s="22"/>
      <c r="I18" s="22"/>
    </row>
    <row r="19" spans="1:9" ht="18" customHeight="1" thickBot="1">
      <c r="A19" s="8" t="s">
        <v>34</v>
      </c>
      <c r="B19" s="9" t="s">
        <v>35</v>
      </c>
      <c r="C19" s="7"/>
      <c r="D19" s="2">
        <f>E19/2+E19</f>
        <v>120</v>
      </c>
      <c r="E19" s="2">
        <v>80</v>
      </c>
      <c r="F19" s="2">
        <v>30</v>
      </c>
      <c r="G19" s="7"/>
      <c r="H19" s="2">
        <v>2</v>
      </c>
      <c r="I19" s="2">
        <v>3</v>
      </c>
    </row>
    <row r="20" spans="1:9" ht="33" customHeight="1" thickBot="1">
      <c r="A20" s="8" t="s">
        <v>36</v>
      </c>
      <c r="B20" s="9" t="s">
        <v>37</v>
      </c>
      <c r="C20" s="7"/>
      <c r="D20" s="2">
        <f aca="true" t="shared" si="0" ref="D20:D36">E20/2+E20</f>
        <v>120</v>
      </c>
      <c r="E20" s="2">
        <v>80</v>
      </c>
      <c r="F20" s="2">
        <v>30</v>
      </c>
      <c r="G20" s="7"/>
      <c r="H20" s="2">
        <v>1</v>
      </c>
      <c r="I20" s="2">
        <v>2</v>
      </c>
    </row>
    <row r="21" spans="1:9" ht="18" customHeight="1" thickBot="1">
      <c r="A21" s="8" t="s">
        <v>38</v>
      </c>
      <c r="B21" s="9" t="s">
        <v>39</v>
      </c>
      <c r="C21" s="7"/>
      <c r="D21" s="2">
        <f t="shared" si="0"/>
        <v>72</v>
      </c>
      <c r="E21" s="2">
        <v>48</v>
      </c>
      <c r="F21" s="2">
        <v>16</v>
      </c>
      <c r="G21" s="7"/>
      <c r="H21" s="2">
        <v>1</v>
      </c>
      <c r="I21" s="2">
        <v>2</v>
      </c>
    </row>
    <row r="22" spans="1:9" ht="33" customHeight="1" thickBot="1">
      <c r="A22" s="8" t="s">
        <v>40</v>
      </c>
      <c r="B22" s="9" t="s">
        <v>41</v>
      </c>
      <c r="C22" s="7"/>
      <c r="D22" s="2">
        <f t="shared" si="0"/>
        <v>48</v>
      </c>
      <c r="E22" s="2">
        <v>32</v>
      </c>
      <c r="F22" s="2">
        <v>16</v>
      </c>
      <c r="G22" s="2"/>
      <c r="H22" s="2">
        <v>1</v>
      </c>
      <c r="I22" s="2">
        <v>2</v>
      </c>
    </row>
    <row r="23" spans="1:9" ht="36" customHeight="1" thickBot="1">
      <c r="A23" s="8" t="s">
        <v>42</v>
      </c>
      <c r="B23" s="9" t="s">
        <v>43</v>
      </c>
      <c r="C23" s="7"/>
      <c r="D23" s="2">
        <f t="shared" si="0"/>
        <v>48</v>
      </c>
      <c r="E23" s="2">
        <v>32</v>
      </c>
      <c r="F23" s="2">
        <v>8</v>
      </c>
      <c r="G23" s="2"/>
      <c r="H23" s="2">
        <v>2</v>
      </c>
      <c r="I23" s="2">
        <v>3</v>
      </c>
    </row>
    <row r="24" spans="1:9" ht="19.5" customHeight="1" thickBot="1">
      <c r="A24" s="8" t="s">
        <v>44</v>
      </c>
      <c r="B24" s="9" t="s">
        <v>45</v>
      </c>
      <c r="C24" s="7"/>
      <c r="D24" s="2">
        <f t="shared" si="0"/>
        <v>120</v>
      </c>
      <c r="E24" s="2">
        <v>80</v>
      </c>
      <c r="F24" s="2">
        <v>20</v>
      </c>
      <c r="G24" s="2"/>
      <c r="H24" s="2">
        <v>2</v>
      </c>
      <c r="I24" s="2">
        <v>3</v>
      </c>
    </row>
    <row r="25" spans="1:9" ht="20.25" customHeight="1" thickBot="1">
      <c r="A25" s="8" t="s">
        <v>46</v>
      </c>
      <c r="B25" s="9" t="s">
        <v>47</v>
      </c>
      <c r="C25" s="7"/>
      <c r="D25" s="2">
        <f t="shared" si="0"/>
        <v>138</v>
      </c>
      <c r="E25" s="2">
        <v>92</v>
      </c>
      <c r="F25" s="2">
        <v>30</v>
      </c>
      <c r="G25" s="2"/>
      <c r="H25" s="2">
        <v>2</v>
      </c>
      <c r="I25" s="2">
        <v>3</v>
      </c>
    </row>
    <row r="26" spans="1:9" ht="47.25" customHeight="1" thickBot="1">
      <c r="A26" s="8" t="s">
        <v>48</v>
      </c>
      <c r="B26" s="9" t="s">
        <v>49</v>
      </c>
      <c r="C26" s="7"/>
      <c r="D26" s="2">
        <f t="shared" si="0"/>
        <v>120</v>
      </c>
      <c r="E26" s="2">
        <v>80</v>
      </c>
      <c r="F26" s="2">
        <v>20</v>
      </c>
      <c r="G26" s="2"/>
      <c r="H26" s="2">
        <v>1</v>
      </c>
      <c r="I26" s="2">
        <v>1</v>
      </c>
    </row>
    <row r="27" spans="1:9" ht="21" customHeight="1" thickBot="1">
      <c r="A27" s="8" t="s">
        <v>50</v>
      </c>
      <c r="B27" s="9" t="s">
        <v>51</v>
      </c>
      <c r="C27" s="7"/>
      <c r="D27" s="2">
        <f t="shared" si="0"/>
        <v>102</v>
      </c>
      <c r="E27" s="2">
        <v>68</v>
      </c>
      <c r="F27" s="2">
        <v>48</v>
      </c>
      <c r="G27" s="2"/>
      <c r="H27" s="2">
        <v>2</v>
      </c>
      <c r="I27" s="2">
        <v>4</v>
      </c>
    </row>
    <row r="28" spans="1:9" ht="21" customHeight="1" thickBot="1">
      <c r="A28" s="8" t="s">
        <v>101</v>
      </c>
      <c r="B28" s="9" t="s">
        <v>113</v>
      </c>
      <c r="C28" s="7"/>
      <c r="D28" s="2">
        <f t="shared" si="0"/>
        <v>72</v>
      </c>
      <c r="E28" s="2">
        <v>48</v>
      </c>
      <c r="F28" s="2">
        <v>32</v>
      </c>
      <c r="G28" s="2"/>
      <c r="H28" s="2">
        <v>1</v>
      </c>
      <c r="I28" s="2">
        <v>1</v>
      </c>
    </row>
    <row r="29" spans="1:9" ht="21" customHeight="1" thickBot="1">
      <c r="A29" s="8" t="s">
        <v>102</v>
      </c>
      <c r="B29" s="9" t="s">
        <v>111</v>
      </c>
      <c r="C29" s="7"/>
      <c r="D29" s="2">
        <f t="shared" si="0"/>
        <v>138</v>
      </c>
      <c r="E29" s="2">
        <v>92</v>
      </c>
      <c r="F29" s="2">
        <v>70</v>
      </c>
      <c r="G29" s="2"/>
      <c r="H29" s="2">
        <v>1</v>
      </c>
      <c r="I29" s="2">
        <v>1</v>
      </c>
    </row>
    <row r="30" spans="1:9" ht="35.25" customHeight="1" thickBot="1">
      <c r="A30" s="8" t="s">
        <v>103</v>
      </c>
      <c r="B30" s="9" t="s">
        <v>95</v>
      </c>
      <c r="C30" s="7"/>
      <c r="D30" s="2">
        <f t="shared" si="0"/>
        <v>48</v>
      </c>
      <c r="E30" s="2">
        <v>32</v>
      </c>
      <c r="F30" s="2">
        <v>4</v>
      </c>
      <c r="G30" s="2"/>
      <c r="H30" s="2">
        <v>1</v>
      </c>
      <c r="I30" s="2">
        <v>2</v>
      </c>
    </row>
    <row r="31" spans="1:9" ht="22.5" customHeight="1" thickBot="1">
      <c r="A31" s="8" t="s">
        <v>104</v>
      </c>
      <c r="B31" s="9" t="s">
        <v>96</v>
      </c>
      <c r="C31" s="7"/>
      <c r="D31" s="2">
        <f t="shared" si="0"/>
        <v>120</v>
      </c>
      <c r="E31" s="2">
        <v>80</v>
      </c>
      <c r="F31" s="2">
        <v>60</v>
      </c>
      <c r="G31" s="2"/>
      <c r="H31" s="2">
        <v>1</v>
      </c>
      <c r="I31" s="2">
        <v>2</v>
      </c>
    </row>
    <row r="32" spans="1:9" ht="19.5" customHeight="1" thickBot="1">
      <c r="A32" s="8" t="s">
        <v>105</v>
      </c>
      <c r="B32" s="9" t="s">
        <v>97</v>
      </c>
      <c r="C32" s="7"/>
      <c r="D32" s="2">
        <f t="shared" si="0"/>
        <v>96</v>
      </c>
      <c r="E32" s="2">
        <v>64</v>
      </c>
      <c r="F32" s="2">
        <v>40</v>
      </c>
      <c r="G32" s="2"/>
      <c r="H32" s="2">
        <v>2</v>
      </c>
      <c r="I32" s="2">
        <v>3</v>
      </c>
    </row>
    <row r="33" spans="1:9" ht="18" customHeight="1" thickBot="1">
      <c r="A33" s="8" t="s">
        <v>106</v>
      </c>
      <c r="B33" s="9" t="s">
        <v>112</v>
      </c>
      <c r="C33" s="7"/>
      <c r="D33" s="2">
        <f t="shared" si="0"/>
        <v>174</v>
      </c>
      <c r="E33" s="2">
        <v>116</v>
      </c>
      <c r="F33" s="2">
        <v>60</v>
      </c>
      <c r="G33" s="2"/>
      <c r="H33" s="2">
        <v>2</v>
      </c>
      <c r="I33" s="2">
        <v>3</v>
      </c>
    </row>
    <row r="34" spans="1:9" ht="20.25" customHeight="1" thickBot="1">
      <c r="A34" s="8" t="s">
        <v>107</v>
      </c>
      <c r="B34" s="9" t="s">
        <v>98</v>
      </c>
      <c r="C34" s="7"/>
      <c r="D34" s="2">
        <f t="shared" si="0"/>
        <v>90</v>
      </c>
      <c r="E34" s="2">
        <v>60</v>
      </c>
      <c r="F34" s="2">
        <v>16</v>
      </c>
      <c r="G34" s="2"/>
      <c r="H34" s="2">
        <v>2</v>
      </c>
      <c r="I34" s="2">
        <v>4</v>
      </c>
    </row>
    <row r="35" spans="1:9" ht="15" customHeight="1" thickBot="1">
      <c r="A35" s="8" t="s">
        <v>108</v>
      </c>
      <c r="B35" s="9" t="s">
        <v>99</v>
      </c>
      <c r="C35" s="7"/>
      <c r="D35" s="2">
        <f t="shared" si="0"/>
        <v>102</v>
      </c>
      <c r="E35" s="2">
        <v>68</v>
      </c>
      <c r="F35" s="2">
        <v>34</v>
      </c>
      <c r="G35" s="2"/>
      <c r="H35" s="2">
        <v>3</v>
      </c>
      <c r="I35" s="2">
        <v>5</v>
      </c>
    </row>
    <row r="36" spans="1:9" ht="19.5" customHeight="1" thickBot="1">
      <c r="A36" s="8" t="s">
        <v>109</v>
      </c>
      <c r="B36" s="9" t="s">
        <v>100</v>
      </c>
      <c r="C36" s="7"/>
      <c r="D36" s="2">
        <f t="shared" si="0"/>
        <v>168</v>
      </c>
      <c r="E36" s="2">
        <v>112</v>
      </c>
      <c r="F36" s="2">
        <v>80</v>
      </c>
      <c r="G36" s="2"/>
      <c r="H36" s="2">
        <v>3</v>
      </c>
      <c r="I36" s="2">
        <v>6</v>
      </c>
    </row>
    <row r="37" spans="1:9" ht="22.5" customHeight="1" thickBot="1">
      <c r="A37" s="8" t="s">
        <v>110</v>
      </c>
      <c r="B37" s="9" t="s">
        <v>126</v>
      </c>
      <c r="C37" s="7"/>
      <c r="D37" s="2">
        <f>E37/2+E37</f>
        <v>96</v>
      </c>
      <c r="E37" s="2">
        <v>64</v>
      </c>
      <c r="F37" s="2">
        <v>14</v>
      </c>
      <c r="G37" s="2"/>
      <c r="H37" s="2">
        <v>3</v>
      </c>
      <c r="I37" s="2">
        <v>6</v>
      </c>
    </row>
    <row r="38" spans="1:9" ht="18.75" customHeight="1" thickBot="1">
      <c r="A38" s="20" t="s">
        <v>52</v>
      </c>
      <c r="B38" s="23" t="s">
        <v>53</v>
      </c>
      <c r="C38" s="24"/>
      <c r="D38" s="24">
        <f>D40+D43+D47+D50</f>
        <v>1668</v>
      </c>
      <c r="E38" s="24">
        <f>E40+E43+E47+E50</f>
        <v>1224</v>
      </c>
      <c r="F38" s="24">
        <f>F40+F43+F47+F50</f>
        <v>530</v>
      </c>
      <c r="G38" s="24"/>
      <c r="H38" s="25"/>
      <c r="I38" s="25"/>
    </row>
    <row r="39" spans="1:9" ht="33" customHeight="1" thickBot="1">
      <c r="A39" s="8" t="s">
        <v>54</v>
      </c>
      <c r="B39" s="26" t="s">
        <v>55</v>
      </c>
      <c r="C39" s="27"/>
      <c r="D39" s="28">
        <f>D40+D41</f>
        <v>220</v>
      </c>
      <c r="E39" s="28">
        <f>E40+E41</f>
        <v>324</v>
      </c>
      <c r="F39" s="28">
        <f>F40+F41</f>
        <v>70</v>
      </c>
      <c r="G39" s="28"/>
      <c r="H39" s="28">
        <v>1</v>
      </c>
      <c r="I39" s="28">
        <v>2</v>
      </c>
    </row>
    <row r="40" spans="1:9" ht="18" customHeight="1" thickBot="1">
      <c r="A40" s="8" t="s">
        <v>56</v>
      </c>
      <c r="B40" s="9" t="s">
        <v>57</v>
      </c>
      <c r="C40" s="7"/>
      <c r="D40" s="2">
        <v>220</v>
      </c>
      <c r="E40" s="2">
        <v>252</v>
      </c>
      <c r="F40" s="2">
        <v>70</v>
      </c>
      <c r="G40" s="2"/>
      <c r="H40" s="2">
        <v>1</v>
      </c>
      <c r="I40" s="2">
        <v>2</v>
      </c>
    </row>
    <row r="41" spans="1:9" ht="15.75" thickBot="1">
      <c r="A41" s="8" t="s">
        <v>58</v>
      </c>
      <c r="B41" s="1"/>
      <c r="C41" s="4">
        <v>2</v>
      </c>
      <c r="D41" s="2"/>
      <c r="E41" s="2">
        <v>72</v>
      </c>
      <c r="F41" s="2"/>
      <c r="G41" s="2"/>
      <c r="H41" s="2">
        <v>1</v>
      </c>
      <c r="I41" s="2">
        <v>2</v>
      </c>
    </row>
    <row r="42" spans="1:9" ht="60.75" customHeight="1" thickBot="1">
      <c r="A42" s="8" t="s">
        <v>59</v>
      </c>
      <c r="B42" s="29" t="s">
        <v>60</v>
      </c>
      <c r="C42" s="27"/>
      <c r="D42" s="28">
        <f>D43+D44+D45</f>
        <v>520</v>
      </c>
      <c r="E42" s="28">
        <f>E43+E44+E45</f>
        <v>640</v>
      </c>
      <c r="F42" s="28">
        <f>F43+F44+F45</f>
        <v>170</v>
      </c>
      <c r="G42" s="30"/>
      <c r="H42" s="28">
        <v>2</v>
      </c>
      <c r="I42" s="28">
        <v>4</v>
      </c>
    </row>
    <row r="43" spans="1:9" ht="47.25" customHeight="1" thickBot="1">
      <c r="A43" s="8" t="s">
        <v>61</v>
      </c>
      <c r="B43" s="9" t="s">
        <v>60</v>
      </c>
      <c r="C43" s="7"/>
      <c r="D43" s="2">
        <v>520</v>
      </c>
      <c r="E43" s="2">
        <v>352</v>
      </c>
      <c r="F43" s="2">
        <v>170</v>
      </c>
      <c r="G43" s="4"/>
      <c r="H43" s="2">
        <v>2</v>
      </c>
      <c r="I43" s="2">
        <v>4</v>
      </c>
    </row>
    <row r="44" spans="1:9" ht="15.75" thickBot="1">
      <c r="A44" s="8" t="s">
        <v>62</v>
      </c>
      <c r="B44" s="1"/>
      <c r="C44" s="4">
        <v>2</v>
      </c>
      <c r="D44" s="2"/>
      <c r="E44" s="2">
        <v>72</v>
      </c>
      <c r="F44" s="2"/>
      <c r="G44" s="4"/>
      <c r="H44" s="2">
        <v>2</v>
      </c>
      <c r="I44" s="2">
        <v>4</v>
      </c>
    </row>
    <row r="45" spans="1:9" ht="15.75" thickBot="1">
      <c r="A45" s="8" t="s">
        <v>63</v>
      </c>
      <c r="B45" s="1"/>
      <c r="C45" s="2">
        <v>6</v>
      </c>
      <c r="D45" s="2"/>
      <c r="E45" s="2">
        <f>C45*36</f>
        <v>216</v>
      </c>
      <c r="F45" s="2"/>
      <c r="G45" s="4"/>
      <c r="H45" s="2">
        <v>2</v>
      </c>
      <c r="I45" s="2">
        <v>4</v>
      </c>
    </row>
    <row r="46" spans="1:9" ht="48" customHeight="1" thickBot="1">
      <c r="A46" s="8" t="s">
        <v>64</v>
      </c>
      <c r="B46" s="29" t="s">
        <v>65</v>
      </c>
      <c r="C46" s="27"/>
      <c r="D46" s="28">
        <f>D47+D48</f>
        <v>520</v>
      </c>
      <c r="E46" s="31">
        <f>E47+E48</f>
        <v>456</v>
      </c>
      <c r="F46" s="28">
        <f>F47+F48</f>
        <v>174</v>
      </c>
      <c r="G46" s="28"/>
      <c r="H46" s="28">
        <v>3</v>
      </c>
      <c r="I46" s="28">
        <v>5</v>
      </c>
    </row>
    <row r="47" spans="1:9" ht="47.25" customHeight="1" thickBot="1">
      <c r="A47" s="8" t="s">
        <v>66</v>
      </c>
      <c r="B47" s="9" t="s">
        <v>67</v>
      </c>
      <c r="C47" s="7"/>
      <c r="D47" s="2">
        <v>520</v>
      </c>
      <c r="E47" s="2">
        <v>348</v>
      </c>
      <c r="F47" s="2">
        <v>174</v>
      </c>
      <c r="G47" s="2"/>
      <c r="H47" s="2">
        <v>3</v>
      </c>
      <c r="I47" s="2">
        <v>5</v>
      </c>
    </row>
    <row r="48" spans="1:9" ht="15.75" thickBot="1">
      <c r="A48" s="8" t="s">
        <v>68</v>
      </c>
      <c r="B48" s="1"/>
      <c r="C48" s="2">
        <v>3</v>
      </c>
      <c r="D48" s="2"/>
      <c r="E48" s="2">
        <f>C48*36</f>
        <v>108</v>
      </c>
      <c r="F48" s="2"/>
      <c r="G48" s="2"/>
      <c r="H48" s="2">
        <v>3</v>
      </c>
      <c r="I48" s="2">
        <v>5</v>
      </c>
    </row>
    <row r="49" spans="1:9" ht="28.5" customHeight="1" thickBot="1">
      <c r="A49" s="8" t="s">
        <v>69</v>
      </c>
      <c r="B49" s="29" t="s">
        <v>70</v>
      </c>
      <c r="C49" s="28"/>
      <c r="D49" s="28">
        <f>D50+D51</f>
        <v>408</v>
      </c>
      <c r="E49" s="28">
        <f>E50+E51</f>
        <v>344</v>
      </c>
      <c r="F49" s="28">
        <f>F50+F51</f>
        <v>116</v>
      </c>
      <c r="G49" s="28"/>
      <c r="H49" s="28">
        <v>3</v>
      </c>
      <c r="I49" s="28">
        <v>6</v>
      </c>
    </row>
    <row r="50" spans="1:9" ht="32.25" customHeight="1" thickBot="1">
      <c r="A50" s="8" t="s">
        <v>71</v>
      </c>
      <c r="B50" s="9" t="s">
        <v>72</v>
      </c>
      <c r="C50" s="2"/>
      <c r="D50" s="2">
        <v>408</v>
      </c>
      <c r="E50" s="2">
        <v>272</v>
      </c>
      <c r="F50" s="2">
        <v>116</v>
      </c>
      <c r="G50" s="2"/>
      <c r="H50" s="2">
        <v>3</v>
      </c>
      <c r="I50" s="2">
        <v>6</v>
      </c>
    </row>
    <row r="51" spans="1:9" ht="15.75" thickBot="1">
      <c r="A51" s="8" t="s">
        <v>73</v>
      </c>
      <c r="B51" s="1"/>
      <c r="C51" s="2">
        <v>2</v>
      </c>
      <c r="D51" s="2"/>
      <c r="E51" s="2">
        <v>72</v>
      </c>
      <c r="F51" s="2"/>
      <c r="G51" s="2"/>
      <c r="H51" s="2"/>
      <c r="I51" s="2">
        <v>6</v>
      </c>
    </row>
    <row r="52" spans="1:9" ht="15.75" customHeight="1" thickBot="1">
      <c r="A52" s="6" t="s">
        <v>74</v>
      </c>
      <c r="B52" s="5" t="s">
        <v>75</v>
      </c>
      <c r="C52" s="4">
        <f>C41+C44+C51</f>
        <v>6</v>
      </c>
      <c r="D52" s="4"/>
      <c r="E52" s="4">
        <f>C52*36</f>
        <v>216</v>
      </c>
      <c r="F52" s="2"/>
      <c r="G52" s="2"/>
      <c r="H52" s="7"/>
      <c r="I52" s="7"/>
    </row>
    <row r="53" spans="1:9" ht="31.5" customHeight="1" thickBot="1">
      <c r="A53" s="6" t="s">
        <v>76</v>
      </c>
      <c r="B53" s="5" t="s">
        <v>77</v>
      </c>
      <c r="C53" s="4">
        <f>C45+C48</f>
        <v>9</v>
      </c>
      <c r="D53" s="4"/>
      <c r="E53" s="4">
        <f>C53*36</f>
        <v>324</v>
      </c>
      <c r="F53" s="2"/>
      <c r="G53" s="2"/>
      <c r="H53" s="7"/>
      <c r="I53" s="7"/>
    </row>
    <row r="54" spans="1:9" ht="28.5" customHeight="1" thickBot="1">
      <c r="A54" s="6" t="s">
        <v>78</v>
      </c>
      <c r="B54" s="5" t="s">
        <v>79</v>
      </c>
      <c r="C54" s="4">
        <v>4</v>
      </c>
      <c r="D54" s="4"/>
      <c r="E54" s="4">
        <v>144</v>
      </c>
      <c r="F54" s="2"/>
      <c r="G54" s="2"/>
      <c r="H54" s="7"/>
      <c r="I54" s="7"/>
    </row>
    <row r="55" spans="1:9" ht="15.75" customHeight="1" thickBot="1">
      <c r="A55" s="6" t="s">
        <v>80</v>
      </c>
      <c r="B55" s="5" t="s">
        <v>81</v>
      </c>
      <c r="C55" s="12">
        <v>5</v>
      </c>
      <c r="D55" s="7"/>
      <c r="E55" s="7"/>
      <c r="F55" s="7"/>
      <c r="G55" s="7"/>
      <c r="H55" s="7"/>
      <c r="I55" s="7"/>
    </row>
    <row r="56" spans="1:9" ht="18.75" customHeight="1" thickBot="1">
      <c r="A56" s="6" t="s">
        <v>82</v>
      </c>
      <c r="B56" s="5" t="s">
        <v>83</v>
      </c>
      <c r="C56" s="4">
        <v>6</v>
      </c>
      <c r="D56" s="7"/>
      <c r="E56" s="7"/>
      <c r="F56" s="7"/>
      <c r="G56" s="7"/>
      <c r="H56" s="7"/>
      <c r="I56" s="7"/>
    </row>
    <row r="57" spans="1:9" ht="26.25" customHeight="1" thickBot="1">
      <c r="A57" s="8" t="s">
        <v>84</v>
      </c>
      <c r="B57" s="1" t="s">
        <v>85</v>
      </c>
      <c r="C57" s="2">
        <v>2</v>
      </c>
      <c r="D57" s="7"/>
      <c r="E57" s="7"/>
      <c r="F57" s="7"/>
      <c r="G57" s="7"/>
      <c r="H57" s="7"/>
      <c r="I57" s="7"/>
    </row>
    <row r="58" spans="1:9" ht="28.5" customHeight="1" thickBot="1">
      <c r="A58" s="8" t="s">
        <v>86</v>
      </c>
      <c r="B58" s="1" t="s">
        <v>87</v>
      </c>
      <c r="C58" s="2">
        <v>4</v>
      </c>
      <c r="D58" s="7"/>
      <c r="E58" s="7"/>
      <c r="F58" s="7"/>
      <c r="G58" s="7"/>
      <c r="H58" s="7"/>
      <c r="I58" s="7"/>
    </row>
    <row r="59" spans="1:9" ht="14.25" customHeight="1" thickBot="1">
      <c r="A59" s="6" t="s">
        <v>88</v>
      </c>
      <c r="B59" s="5" t="s">
        <v>89</v>
      </c>
      <c r="C59" s="4">
        <v>23</v>
      </c>
      <c r="D59" s="7"/>
      <c r="E59" s="7"/>
      <c r="F59" s="7"/>
      <c r="G59" s="7"/>
      <c r="H59" s="7"/>
      <c r="I59" s="7"/>
    </row>
    <row r="60" spans="1:9" ht="15">
      <c r="A60" s="395" t="s">
        <v>6</v>
      </c>
      <c r="B60" s="396"/>
      <c r="C60" s="391">
        <v>147</v>
      </c>
      <c r="D60" s="391">
        <v>5076</v>
      </c>
      <c r="E60" s="391">
        <v>3384</v>
      </c>
      <c r="F60" s="391">
        <v>1504</v>
      </c>
      <c r="G60" s="391">
        <v>50</v>
      </c>
      <c r="H60" s="393"/>
      <c r="I60" s="393"/>
    </row>
    <row r="61" spans="1:9" ht="18.75" customHeight="1" thickBot="1">
      <c r="A61" s="397" t="s">
        <v>90</v>
      </c>
      <c r="B61" s="398"/>
      <c r="C61" s="392"/>
      <c r="D61" s="392"/>
      <c r="E61" s="392"/>
      <c r="F61" s="392"/>
      <c r="G61" s="392"/>
      <c r="H61" s="394"/>
      <c r="I61" s="394"/>
    </row>
    <row r="64" spans="2:5" ht="15">
      <c r="B64" t="s">
        <v>124</v>
      </c>
      <c r="C64">
        <f>(F5+G18+E41+E44+E45+E48+E54)/(E5+E45+E48+E51+E54)*100</f>
        <v>59.78593272171254</v>
      </c>
      <c r="E64" t="s">
        <v>125</v>
      </c>
    </row>
  </sheetData>
  <sheetProtection/>
  <mergeCells count="18">
    <mergeCell ref="I1:I3"/>
    <mergeCell ref="I60:I61"/>
    <mergeCell ref="A1:A3"/>
    <mergeCell ref="B1:B3"/>
    <mergeCell ref="C1:C3"/>
    <mergeCell ref="D1:D3"/>
    <mergeCell ref="E1:G1"/>
    <mergeCell ref="H1:H3"/>
    <mergeCell ref="E2:E3"/>
    <mergeCell ref="F2:G2"/>
    <mergeCell ref="G60:G61"/>
    <mergeCell ref="H60:H61"/>
    <mergeCell ref="A60:B60"/>
    <mergeCell ref="A61:B61"/>
    <mergeCell ref="C60:C61"/>
    <mergeCell ref="D60:D61"/>
    <mergeCell ref="E60:E61"/>
    <mergeCell ref="F60:F6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K15"/>
  <sheetViews>
    <sheetView zoomScalePageLayoutView="0" workbookViewId="0" topLeftCell="A1">
      <selection activeCell="H20" sqref="H20"/>
    </sheetView>
  </sheetViews>
  <sheetFormatPr defaultColWidth="9.140625" defaultRowHeight="15"/>
  <cols>
    <col min="1" max="1" width="1.28515625" style="0" customWidth="1"/>
    <col min="2" max="2" width="8.421875" style="0" customWidth="1"/>
    <col min="3" max="3" width="15.28125" style="0" customWidth="1"/>
    <col min="4" max="5" width="13.140625" style="0" customWidth="1"/>
    <col min="6" max="6" width="14.8515625" style="0" customWidth="1"/>
    <col min="7" max="7" width="17.7109375" style="0" customWidth="1"/>
    <col min="8" max="8" width="15.140625" style="0" customWidth="1"/>
    <col min="9" max="9" width="13.00390625" style="0" customWidth="1"/>
  </cols>
  <sheetData>
    <row r="2" spans="2:11" ht="15.75" thickBot="1">
      <c r="B2" s="413" t="s">
        <v>254</v>
      </c>
      <c r="C2" s="413"/>
      <c r="D2" s="413"/>
      <c r="E2" s="413"/>
      <c r="F2" s="413"/>
      <c r="G2" s="413"/>
      <c r="H2" s="413"/>
      <c r="I2" s="413"/>
      <c r="J2" s="413"/>
      <c r="K2" s="110"/>
    </row>
    <row r="3" spans="2:11" ht="15.75" thickBot="1">
      <c r="B3" s="407" t="s">
        <v>177</v>
      </c>
      <c r="C3" s="408"/>
      <c r="D3" s="408"/>
      <c r="E3" s="408"/>
      <c r="F3" s="408"/>
      <c r="G3" s="408"/>
      <c r="H3" s="408"/>
      <c r="I3" s="408"/>
      <c r="J3" s="409"/>
      <c r="K3" s="110"/>
    </row>
    <row r="4" spans="2:11" ht="27.75" customHeight="1" thickBot="1">
      <c r="B4" s="410" t="s">
        <v>129</v>
      </c>
      <c r="C4" s="410" t="s">
        <v>176</v>
      </c>
      <c r="D4" s="410" t="s">
        <v>130</v>
      </c>
      <c r="E4" s="414" t="s">
        <v>131</v>
      </c>
      <c r="F4" s="415"/>
      <c r="G4" s="410" t="s">
        <v>81</v>
      </c>
      <c r="H4" s="410" t="s">
        <v>132</v>
      </c>
      <c r="I4" s="410" t="s">
        <v>133</v>
      </c>
      <c r="J4" s="410" t="s">
        <v>134</v>
      </c>
      <c r="K4" s="110"/>
    </row>
    <row r="5" spans="2:11" ht="30" customHeight="1">
      <c r="B5" s="411"/>
      <c r="C5" s="411"/>
      <c r="D5" s="411"/>
      <c r="E5" s="410" t="s">
        <v>135</v>
      </c>
      <c r="F5" s="410" t="s">
        <v>136</v>
      </c>
      <c r="G5" s="411"/>
      <c r="H5" s="411"/>
      <c r="I5" s="411"/>
      <c r="J5" s="411"/>
      <c r="K5" s="110"/>
    </row>
    <row r="6" spans="2:11" ht="16.5" customHeight="1" thickBot="1">
      <c r="B6" s="412"/>
      <c r="C6" s="412"/>
      <c r="D6" s="412"/>
      <c r="E6" s="412"/>
      <c r="F6" s="412"/>
      <c r="G6" s="412"/>
      <c r="H6" s="412"/>
      <c r="I6" s="412"/>
      <c r="J6" s="412"/>
      <c r="K6" s="110"/>
    </row>
    <row r="7" spans="2:11" ht="15.75" thickBot="1">
      <c r="B7" s="3">
        <v>1</v>
      </c>
      <c r="C7" s="111">
        <v>2</v>
      </c>
      <c r="D7" s="111">
        <v>3</v>
      </c>
      <c r="E7" s="111">
        <v>4</v>
      </c>
      <c r="F7" s="111">
        <v>5</v>
      </c>
      <c r="G7" s="111">
        <v>6</v>
      </c>
      <c r="H7" s="111">
        <v>7</v>
      </c>
      <c r="I7" s="111">
        <v>8</v>
      </c>
      <c r="J7" s="111">
        <v>9</v>
      </c>
      <c r="K7" s="110"/>
    </row>
    <row r="8" spans="2:11" ht="15.75" thickBot="1">
      <c r="B8" s="108" t="s">
        <v>137</v>
      </c>
      <c r="C8" s="112">
        <v>39</v>
      </c>
      <c r="D8" s="113"/>
      <c r="E8" s="113"/>
      <c r="F8" s="113"/>
      <c r="G8" s="112">
        <v>2</v>
      </c>
      <c r="H8" s="113"/>
      <c r="I8" s="112">
        <v>11</v>
      </c>
      <c r="J8" s="113">
        <v>52</v>
      </c>
      <c r="K8" s="110"/>
    </row>
    <row r="9" spans="2:11" ht="15.75" thickBot="1">
      <c r="B9" s="108" t="s">
        <v>138</v>
      </c>
      <c r="C9" s="1">
        <v>31</v>
      </c>
      <c r="D9" s="1">
        <v>6</v>
      </c>
      <c r="E9" s="1">
        <v>3</v>
      </c>
      <c r="F9" s="1"/>
      <c r="G9" s="1">
        <v>2</v>
      </c>
      <c r="H9" s="1"/>
      <c r="I9" s="1">
        <v>10</v>
      </c>
      <c r="J9" s="5">
        <v>52</v>
      </c>
      <c r="K9" s="110"/>
    </row>
    <row r="10" spans="2:11" ht="15.75" thickBot="1">
      <c r="B10" s="108" t="s">
        <v>139</v>
      </c>
      <c r="C10" s="1">
        <v>28</v>
      </c>
      <c r="D10" s="1">
        <v>2</v>
      </c>
      <c r="E10" s="1">
        <v>9</v>
      </c>
      <c r="F10" s="1"/>
      <c r="G10" s="1">
        <v>2</v>
      </c>
      <c r="H10" s="1"/>
      <c r="I10" s="1">
        <v>11</v>
      </c>
      <c r="J10" s="5">
        <v>52</v>
      </c>
      <c r="K10" s="110"/>
    </row>
    <row r="11" spans="2:11" ht="15.75" thickBot="1">
      <c r="B11" s="108" t="s">
        <v>140</v>
      </c>
      <c r="C11" s="1">
        <v>21</v>
      </c>
      <c r="D11" s="1">
        <v>2</v>
      </c>
      <c r="E11" s="1">
        <v>7</v>
      </c>
      <c r="F11" s="1">
        <v>4</v>
      </c>
      <c r="G11" s="1">
        <v>1</v>
      </c>
      <c r="H11" s="1">
        <v>6</v>
      </c>
      <c r="I11" s="1">
        <v>2</v>
      </c>
      <c r="J11" s="5">
        <v>43</v>
      </c>
      <c r="K11" s="110"/>
    </row>
    <row r="12" spans="2:11" ht="15.75" thickBot="1">
      <c r="B12" s="3" t="s">
        <v>6</v>
      </c>
      <c r="C12" s="5">
        <f aca="true" t="shared" si="0" ref="C12:I12">C11+C10+C9+C8</f>
        <v>119</v>
      </c>
      <c r="D12" s="5">
        <f t="shared" si="0"/>
        <v>10</v>
      </c>
      <c r="E12" s="5">
        <f t="shared" si="0"/>
        <v>19</v>
      </c>
      <c r="F12" s="5">
        <f t="shared" si="0"/>
        <v>4</v>
      </c>
      <c r="G12" s="5">
        <f t="shared" si="0"/>
        <v>7</v>
      </c>
      <c r="H12" s="5">
        <f t="shared" si="0"/>
        <v>6</v>
      </c>
      <c r="I12" s="5">
        <f t="shared" si="0"/>
        <v>34</v>
      </c>
      <c r="J12" s="5">
        <f>SUM(J8:J11)</f>
        <v>199</v>
      </c>
      <c r="K12" s="110"/>
    </row>
    <row r="13" spans="2:11" ht="13.5" customHeight="1">
      <c r="B13" s="110"/>
      <c r="C13" s="110"/>
      <c r="D13" s="110"/>
      <c r="E13" s="110"/>
      <c r="F13" s="110"/>
      <c r="G13" s="110"/>
      <c r="H13" s="110"/>
      <c r="I13" s="110"/>
      <c r="J13" s="110"/>
      <c r="K13" s="110"/>
    </row>
    <row r="14" spans="2:11" ht="15">
      <c r="B14" s="110"/>
      <c r="C14" s="110"/>
      <c r="D14" s="110"/>
      <c r="E14" s="110"/>
      <c r="F14" s="110"/>
      <c r="G14" s="110"/>
      <c r="H14" s="110"/>
      <c r="I14" s="110"/>
      <c r="J14" s="110"/>
      <c r="K14" s="110"/>
    </row>
    <row r="15" spans="2:11" ht="15">
      <c r="B15" s="110"/>
      <c r="C15" s="110"/>
      <c r="D15" s="110"/>
      <c r="E15" s="110"/>
      <c r="F15" s="110"/>
      <c r="G15" s="110"/>
      <c r="H15" s="110"/>
      <c r="I15" s="110"/>
      <c r="J15" s="110"/>
      <c r="K15" s="110"/>
    </row>
  </sheetData>
  <sheetProtection/>
  <mergeCells count="12">
    <mergeCell ref="B2:J2"/>
    <mergeCell ref="B4:B6"/>
    <mergeCell ref="C4:C6"/>
    <mergeCell ref="D4:D6"/>
    <mergeCell ref="E4:F4"/>
    <mergeCell ref="E5:E6"/>
    <mergeCell ref="B3:J3"/>
    <mergeCell ref="I4:I6"/>
    <mergeCell ref="H4:H6"/>
    <mergeCell ref="F5:F6"/>
    <mergeCell ref="G4:G6"/>
    <mergeCell ref="J4:J6"/>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V107"/>
  <sheetViews>
    <sheetView tabSelected="1" zoomScale="75" zoomScaleNormal="75" zoomScaleSheetLayoutView="100" zoomScalePageLayoutView="0" workbookViewId="0" topLeftCell="A82">
      <selection activeCell="L111" sqref="L111"/>
    </sheetView>
  </sheetViews>
  <sheetFormatPr defaultColWidth="9.00390625" defaultRowHeight="15"/>
  <cols>
    <col min="1" max="1" width="12.140625" style="0" customWidth="1"/>
    <col min="2" max="2" width="25.421875" style="0" customWidth="1"/>
    <col min="3" max="3" width="12.28125" style="103" customWidth="1"/>
    <col min="4" max="4" width="12.28125" style="0" customWidth="1"/>
    <col min="5" max="8" width="9.140625" style="0" customWidth="1"/>
    <col min="9" max="9" width="9.140625" style="225" customWidth="1"/>
    <col min="10" max="10" width="9.140625" style="338" customWidth="1"/>
    <col min="11" max="13" width="9.140625" style="0" customWidth="1"/>
    <col min="14" max="15" width="9.00390625" style="35" customWidth="1"/>
    <col min="16" max="18" width="9.140625" style="0" customWidth="1"/>
    <col min="19" max="19" width="9.00390625" style="35" customWidth="1"/>
    <col min="20" max="20" width="12.421875" style="35" customWidth="1"/>
    <col min="21" max="21" width="13.421875" style="35" customWidth="1"/>
    <col min="22" max="22" width="9.00390625" style="35" customWidth="1"/>
    <col min="23" max="23" width="14.7109375" style="35" customWidth="1"/>
    <col min="24" max="16384" width="9.00390625" style="35" customWidth="1"/>
  </cols>
  <sheetData>
    <row r="1" spans="1:18" ht="15">
      <c r="A1" s="451" t="s">
        <v>253</v>
      </c>
      <c r="B1" s="452"/>
      <c r="C1" s="452"/>
      <c r="D1" s="452"/>
      <c r="E1" s="452"/>
      <c r="F1" s="452"/>
      <c r="G1" s="452"/>
      <c r="H1" s="452"/>
      <c r="I1" s="452"/>
      <c r="J1" s="452"/>
      <c r="K1" s="452"/>
      <c r="L1" s="452"/>
      <c r="M1" s="452"/>
      <c r="N1" s="452"/>
      <c r="O1" s="452"/>
      <c r="P1" s="452"/>
      <c r="Q1" s="452"/>
      <c r="R1" s="453"/>
    </row>
    <row r="2" spans="1:18" ht="15.75" thickBot="1">
      <c r="A2" s="454"/>
      <c r="B2" s="455"/>
      <c r="C2" s="455"/>
      <c r="D2" s="455"/>
      <c r="E2" s="455"/>
      <c r="F2" s="455"/>
      <c r="G2" s="455"/>
      <c r="H2" s="455"/>
      <c r="I2" s="455"/>
      <c r="J2" s="455"/>
      <c r="K2" s="455"/>
      <c r="L2" s="455"/>
      <c r="M2" s="455"/>
      <c r="N2" s="455"/>
      <c r="O2" s="455"/>
      <c r="P2" s="455"/>
      <c r="Q2" s="455"/>
      <c r="R2" s="456"/>
    </row>
    <row r="3" spans="1:18" ht="15" customHeight="1" thickBot="1">
      <c r="A3" s="443" t="s">
        <v>0</v>
      </c>
      <c r="B3" s="461" t="s">
        <v>141</v>
      </c>
      <c r="C3" s="421" t="s">
        <v>199</v>
      </c>
      <c r="D3" s="416" t="s">
        <v>142</v>
      </c>
      <c r="E3" s="417"/>
      <c r="F3" s="417"/>
      <c r="G3" s="417"/>
      <c r="H3" s="417"/>
      <c r="I3" s="418"/>
      <c r="J3" s="340"/>
      <c r="K3" s="467" t="s">
        <v>169</v>
      </c>
      <c r="L3" s="468"/>
      <c r="M3" s="468"/>
      <c r="N3" s="468"/>
      <c r="O3" s="468"/>
      <c r="P3" s="468"/>
      <c r="Q3" s="468"/>
      <c r="R3" s="469"/>
    </row>
    <row r="4" spans="1:18" ht="15.75" thickBot="1">
      <c r="A4" s="444"/>
      <c r="B4" s="462"/>
      <c r="C4" s="422"/>
      <c r="D4" s="440" t="s">
        <v>338</v>
      </c>
      <c r="E4" s="443" t="s">
        <v>143</v>
      </c>
      <c r="F4" s="437" t="s">
        <v>144</v>
      </c>
      <c r="G4" s="438"/>
      <c r="H4" s="438"/>
      <c r="I4" s="439"/>
      <c r="J4" s="341"/>
      <c r="K4" s="424" t="s">
        <v>137</v>
      </c>
      <c r="L4" s="425"/>
      <c r="M4" s="424" t="s">
        <v>138</v>
      </c>
      <c r="N4" s="425"/>
      <c r="O4" s="424" t="s">
        <v>139</v>
      </c>
      <c r="P4" s="425"/>
      <c r="Q4" s="457" t="s">
        <v>140</v>
      </c>
      <c r="R4" s="425"/>
    </row>
    <row r="5" spans="1:18" ht="15">
      <c r="A5" s="444"/>
      <c r="B5" s="462"/>
      <c r="C5" s="422"/>
      <c r="D5" s="441"/>
      <c r="E5" s="444"/>
      <c r="F5" s="458" t="s">
        <v>433</v>
      </c>
      <c r="G5" s="428" t="s">
        <v>145</v>
      </c>
      <c r="H5" s="429"/>
      <c r="I5" s="429"/>
      <c r="J5" s="430"/>
      <c r="K5" s="351" t="s">
        <v>146</v>
      </c>
      <c r="L5" s="61" t="s">
        <v>147</v>
      </c>
      <c r="M5" s="66" t="s">
        <v>148</v>
      </c>
      <c r="N5" s="67" t="s">
        <v>149</v>
      </c>
      <c r="O5" s="94" t="s">
        <v>150</v>
      </c>
      <c r="P5" s="70" t="s">
        <v>151</v>
      </c>
      <c r="Q5" s="60" t="s">
        <v>152</v>
      </c>
      <c r="R5" s="61" t="s">
        <v>153</v>
      </c>
    </row>
    <row r="6" spans="1:19" ht="8.25" customHeight="1">
      <c r="A6" s="444"/>
      <c r="B6" s="462"/>
      <c r="C6" s="422"/>
      <c r="D6" s="441"/>
      <c r="E6" s="444"/>
      <c r="F6" s="459"/>
      <c r="G6" s="431"/>
      <c r="H6" s="432"/>
      <c r="I6" s="432"/>
      <c r="J6" s="433"/>
      <c r="K6" s="352"/>
      <c r="L6" s="63"/>
      <c r="M6" s="339"/>
      <c r="N6" s="62"/>
      <c r="O6" s="68"/>
      <c r="P6" s="95"/>
      <c r="Q6" s="63"/>
      <c r="R6" s="62"/>
      <c r="S6" s="63"/>
    </row>
    <row r="7" spans="1:18" ht="15">
      <c r="A7" s="444"/>
      <c r="B7" s="462"/>
      <c r="C7" s="422"/>
      <c r="D7" s="441"/>
      <c r="E7" s="444"/>
      <c r="F7" s="459"/>
      <c r="G7" s="434"/>
      <c r="H7" s="435"/>
      <c r="I7" s="435"/>
      <c r="J7" s="436"/>
      <c r="K7" s="352" t="s">
        <v>178</v>
      </c>
      <c r="L7" s="63" t="s">
        <v>361</v>
      </c>
      <c r="M7" s="62" t="s">
        <v>322</v>
      </c>
      <c r="N7" s="68" t="s">
        <v>178</v>
      </c>
      <c r="O7" s="95" t="s">
        <v>371</v>
      </c>
      <c r="P7" s="65" t="s">
        <v>373</v>
      </c>
      <c r="Q7" s="58" t="s">
        <v>375</v>
      </c>
      <c r="R7" s="65" t="s">
        <v>376</v>
      </c>
    </row>
    <row r="8" spans="1:18" ht="104.25" customHeight="1" thickBot="1">
      <c r="A8" s="445"/>
      <c r="B8" s="463"/>
      <c r="C8" s="423"/>
      <c r="D8" s="442"/>
      <c r="E8" s="445"/>
      <c r="F8" s="460"/>
      <c r="G8" s="389" t="s">
        <v>339</v>
      </c>
      <c r="H8" s="389" t="s">
        <v>154</v>
      </c>
      <c r="I8" s="389" t="s">
        <v>155</v>
      </c>
      <c r="J8" s="388" t="s">
        <v>434</v>
      </c>
      <c r="K8" s="152">
        <v>612</v>
      </c>
      <c r="L8" s="153">
        <v>792</v>
      </c>
      <c r="M8" s="154">
        <v>504</v>
      </c>
      <c r="N8" s="155">
        <v>612</v>
      </c>
      <c r="O8" s="156">
        <v>432</v>
      </c>
      <c r="P8" s="149">
        <v>576</v>
      </c>
      <c r="Q8" s="150">
        <v>468</v>
      </c>
      <c r="R8" s="151">
        <v>288</v>
      </c>
    </row>
    <row r="9" spans="1:18" ht="15">
      <c r="A9" s="55">
        <v>1</v>
      </c>
      <c r="B9" s="55">
        <v>2</v>
      </c>
      <c r="C9" s="98"/>
      <c r="D9" s="55">
        <v>4</v>
      </c>
      <c r="E9" s="55">
        <v>5</v>
      </c>
      <c r="F9" s="55">
        <v>6</v>
      </c>
      <c r="G9" s="55">
        <v>7</v>
      </c>
      <c r="H9" s="55">
        <v>8</v>
      </c>
      <c r="I9" s="55"/>
      <c r="J9" s="344"/>
      <c r="K9" s="133">
        <v>10</v>
      </c>
      <c r="L9" s="134">
        <v>11</v>
      </c>
      <c r="M9" s="56">
        <v>12</v>
      </c>
      <c r="N9" s="69">
        <v>13</v>
      </c>
      <c r="O9" s="146">
        <v>14</v>
      </c>
      <c r="P9" s="147">
        <v>15</v>
      </c>
      <c r="Q9" s="56">
        <v>16</v>
      </c>
      <c r="R9" s="57">
        <v>17</v>
      </c>
    </row>
    <row r="10" spans="1:18" ht="15.75" thickBot="1">
      <c r="A10" s="71"/>
      <c r="B10" s="71"/>
      <c r="C10" s="99"/>
      <c r="D10" s="71"/>
      <c r="E10" s="71"/>
      <c r="F10" s="71"/>
      <c r="G10" s="71"/>
      <c r="H10" s="71"/>
      <c r="I10" s="353"/>
      <c r="J10" s="354"/>
      <c r="K10" s="135"/>
      <c r="L10" s="136"/>
      <c r="M10" s="165"/>
      <c r="N10" s="166"/>
      <c r="O10" s="167"/>
      <c r="P10" s="168"/>
      <c r="Q10" s="165"/>
      <c r="R10" s="169"/>
    </row>
    <row r="11" spans="1:18" ht="33" customHeight="1">
      <c r="A11" s="72" t="s">
        <v>156</v>
      </c>
      <c r="B11" s="73" t="s">
        <v>157</v>
      </c>
      <c r="C11" s="100" t="s">
        <v>369</v>
      </c>
      <c r="D11" s="74">
        <v>1668</v>
      </c>
      <c r="E11" s="74">
        <v>264</v>
      </c>
      <c r="F11" s="74">
        <v>1404</v>
      </c>
      <c r="G11" s="74">
        <v>498</v>
      </c>
      <c r="H11" s="74">
        <v>906</v>
      </c>
      <c r="I11" s="159"/>
      <c r="J11" s="345"/>
      <c r="K11" s="137">
        <v>612</v>
      </c>
      <c r="L11" s="138">
        <v>792</v>
      </c>
      <c r="M11" s="170"/>
      <c r="N11" s="171"/>
      <c r="O11" s="172"/>
      <c r="P11" s="173"/>
      <c r="Q11" s="170"/>
      <c r="R11" s="171"/>
    </row>
    <row r="12" spans="1:18" ht="39.75" customHeight="1">
      <c r="A12" s="157" t="s">
        <v>329</v>
      </c>
      <c r="B12" s="158" t="s">
        <v>246</v>
      </c>
      <c r="C12" s="236" t="s">
        <v>351</v>
      </c>
      <c r="D12" s="159">
        <v>1086</v>
      </c>
      <c r="E12" s="159">
        <v>178</v>
      </c>
      <c r="F12" s="159">
        <v>908</v>
      </c>
      <c r="G12" s="159">
        <v>282</v>
      </c>
      <c r="H12" s="159">
        <v>626</v>
      </c>
      <c r="I12" s="242"/>
      <c r="J12" s="345"/>
      <c r="K12" s="144">
        <v>410</v>
      </c>
      <c r="L12" s="145">
        <v>498</v>
      </c>
      <c r="M12" s="174"/>
      <c r="N12" s="175"/>
      <c r="O12" s="176"/>
      <c r="P12" s="177"/>
      <c r="Q12" s="174"/>
      <c r="R12" s="175"/>
    </row>
    <row r="13" spans="1:18" ht="24.75" customHeight="1">
      <c r="A13" s="64" t="s">
        <v>330</v>
      </c>
      <c r="B13" s="48" t="s">
        <v>347</v>
      </c>
      <c r="C13" s="206" t="s">
        <v>201</v>
      </c>
      <c r="D13" s="199">
        <v>93</v>
      </c>
      <c r="E13" s="199">
        <v>15</v>
      </c>
      <c r="F13" s="198">
        <v>78</v>
      </c>
      <c r="G13" s="199">
        <v>0</v>
      </c>
      <c r="H13" s="199">
        <v>78</v>
      </c>
      <c r="I13" s="246"/>
      <c r="J13" s="346">
        <v>2</v>
      </c>
      <c r="K13" s="200">
        <v>34</v>
      </c>
      <c r="L13" s="201">
        <v>44</v>
      </c>
      <c r="M13" s="202"/>
      <c r="N13" s="203"/>
      <c r="O13" s="204"/>
      <c r="P13" s="205"/>
      <c r="Q13" s="202"/>
      <c r="R13" s="203"/>
    </row>
    <row r="14" spans="1:18" ht="15">
      <c r="A14" s="64" t="s">
        <v>331</v>
      </c>
      <c r="B14" s="48" t="s">
        <v>348</v>
      </c>
      <c r="C14" s="104" t="s">
        <v>200</v>
      </c>
      <c r="D14" s="47">
        <v>140</v>
      </c>
      <c r="E14" s="47">
        <v>23</v>
      </c>
      <c r="F14" s="46">
        <v>117</v>
      </c>
      <c r="G14" s="47">
        <v>39</v>
      </c>
      <c r="H14" s="47">
        <v>78</v>
      </c>
      <c r="I14" s="47"/>
      <c r="J14" s="342">
        <v>2</v>
      </c>
      <c r="K14" s="139">
        <v>51</v>
      </c>
      <c r="L14" s="140">
        <v>66</v>
      </c>
      <c r="M14" s="178"/>
      <c r="N14" s="179"/>
      <c r="O14" s="180"/>
      <c r="P14" s="181"/>
      <c r="Q14" s="178"/>
      <c r="R14" s="182"/>
    </row>
    <row r="15" spans="1:22" ht="15">
      <c r="A15" s="64" t="s">
        <v>332</v>
      </c>
      <c r="B15" s="48" t="s">
        <v>18</v>
      </c>
      <c r="C15" s="104" t="s">
        <v>200</v>
      </c>
      <c r="D15" s="49">
        <v>140</v>
      </c>
      <c r="E15" s="49">
        <v>23</v>
      </c>
      <c r="F15" s="46">
        <v>117</v>
      </c>
      <c r="G15" s="47">
        <v>37</v>
      </c>
      <c r="H15" s="47">
        <v>80</v>
      </c>
      <c r="I15" s="47"/>
      <c r="J15" s="342">
        <v>2</v>
      </c>
      <c r="K15" s="139">
        <v>51</v>
      </c>
      <c r="L15" s="140">
        <v>66</v>
      </c>
      <c r="M15" s="178"/>
      <c r="N15" s="179"/>
      <c r="O15" s="180"/>
      <c r="P15" s="181"/>
      <c r="Q15" s="178"/>
      <c r="R15" s="182"/>
      <c r="V15" s="96"/>
    </row>
    <row r="16" spans="1:18" ht="15">
      <c r="A16" s="64" t="s">
        <v>333</v>
      </c>
      <c r="B16" s="48" t="s">
        <v>27</v>
      </c>
      <c r="C16" s="104" t="s">
        <v>245</v>
      </c>
      <c r="D16" s="47">
        <v>186</v>
      </c>
      <c r="E16" s="47">
        <v>30</v>
      </c>
      <c r="F16" s="46">
        <v>156</v>
      </c>
      <c r="G16" s="47">
        <v>56</v>
      </c>
      <c r="H16" s="47">
        <v>100</v>
      </c>
      <c r="I16" s="47"/>
      <c r="J16" s="342">
        <v>2</v>
      </c>
      <c r="K16" s="139">
        <v>68</v>
      </c>
      <c r="L16" s="140">
        <v>88</v>
      </c>
      <c r="M16" s="178"/>
      <c r="N16" s="179"/>
      <c r="O16" s="180"/>
      <c r="P16" s="181"/>
      <c r="Q16" s="178"/>
      <c r="R16" s="182"/>
    </row>
    <row r="17" spans="1:18" ht="15">
      <c r="A17" s="64" t="s">
        <v>334</v>
      </c>
      <c r="B17" s="48" t="s">
        <v>16</v>
      </c>
      <c r="C17" s="104" t="s">
        <v>200</v>
      </c>
      <c r="D17" s="49">
        <v>140</v>
      </c>
      <c r="E17" s="49">
        <v>23</v>
      </c>
      <c r="F17" s="46">
        <v>117</v>
      </c>
      <c r="G17" s="47">
        <v>67</v>
      </c>
      <c r="H17" s="47">
        <v>50</v>
      </c>
      <c r="I17" s="47"/>
      <c r="J17" s="342">
        <v>2</v>
      </c>
      <c r="K17" s="139">
        <v>34</v>
      </c>
      <c r="L17" s="140">
        <v>83</v>
      </c>
      <c r="M17" s="178"/>
      <c r="N17" s="179"/>
      <c r="O17" s="180"/>
      <c r="P17" s="181"/>
      <c r="Q17" s="178"/>
      <c r="R17" s="182"/>
    </row>
    <row r="18" spans="1:18" ht="15">
      <c r="A18" s="64" t="s">
        <v>335</v>
      </c>
      <c r="B18" s="48" t="s">
        <v>21</v>
      </c>
      <c r="C18" s="104" t="s">
        <v>200</v>
      </c>
      <c r="D18" s="49">
        <v>140</v>
      </c>
      <c r="E18" s="49">
        <v>23</v>
      </c>
      <c r="F18" s="46">
        <v>117</v>
      </c>
      <c r="G18" s="47">
        <v>3</v>
      </c>
      <c r="H18" s="47">
        <v>114</v>
      </c>
      <c r="I18" s="47"/>
      <c r="J18" s="342">
        <v>2</v>
      </c>
      <c r="K18" s="139">
        <v>51</v>
      </c>
      <c r="L18" s="140">
        <v>66</v>
      </c>
      <c r="M18" s="178"/>
      <c r="N18" s="179"/>
      <c r="O18" s="180"/>
      <c r="P18" s="181"/>
      <c r="Q18" s="178"/>
      <c r="R18" s="182"/>
    </row>
    <row r="19" spans="1:18" ht="15">
      <c r="A19" s="64" t="s">
        <v>336</v>
      </c>
      <c r="B19" s="48" t="s">
        <v>241</v>
      </c>
      <c r="C19" s="104" t="s">
        <v>200</v>
      </c>
      <c r="D19" s="47">
        <v>84</v>
      </c>
      <c r="E19" s="47">
        <v>14</v>
      </c>
      <c r="F19" s="46">
        <v>70</v>
      </c>
      <c r="G19" s="47">
        <v>34</v>
      </c>
      <c r="H19" s="47">
        <v>36</v>
      </c>
      <c r="I19" s="47"/>
      <c r="J19" s="342">
        <v>2</v>
      </c>
      <c r="K19" s="139">
        <v>34</v>
      </c>
      <c r="L19" s="140">
        <v>36</v>
      </c>
      <c r="M19" s="178"/>
      <c r="N19" s="179"/>
      <c r="O19" s="180"/>
      <c r="P19" s="181"/>
      <c r="Q19" s="178"/>
      <c r="R19" s="182"/>
    </row>
    <row r="20" spans="1:18" ht="15">
      <c r="A20" s="64" t="s">
        <v>337</v>
      </c>
      <c r="B20" s="48" t="s">
        <v>360</v>
      </c>
      <c r="C20" s="106" t="str">
        <f>$C$19</f>
        <v>-,ДЗ</v>
      </c>
      <c r="D20" s="87">
        <v>109</v>
      </c>
      <c r="E20" s="87">
        <v>12</v>
      </c>
      <c r="F20" s="71">
        <v>97</v>
      </c>
      <c r="G20" s="87">
        <v>27</v>
      </c>
      <c r="H20" s="87">
        <v>70</v>
      </c>
      <c r="I20" s="47"/>
      <c r="J20" s="343">
        <v>2</v>
      </c>
      <c r="K20" s="141">
        <v>48</v>
      </c>
      <c r="L20" s="142">
        <v>49</v>
      </c>
      <c r="M20" s="178"/>
      <c r="N20" s="179"/>
      <c r="O20" s="180"/>
      <c r="P20" s="181"/>
      <c r="Q20" s="178"/>
      <c r="R20" s="182"/>
    </row>
    <row r="21" spans="1:18" ht="15">
      <c r="A21" s="64" t="s">
        <v>359</v>
      </c>
      <c r="B21" s="48" t="s">
        <v>346</v>
      </c>
      <c r="C21" s="104" t="s">
        <v>173</v>
      </c>
      <c r="D21" s="49">
        <v>54</v>
      </c>
      <c r="E21" s="49">
        <v>15</v>
      </c>
      <c r="F21" s="46">
        <v>39</v>
      </c>
      <c r="G21" s="47">
        <v>19</v>
      </c>
      <c r="H21" s="47">
        <v>20</v>
      </c>
      <c r="I21" s="47"/>
      <c r="J21" s="342">
        <v>1</v>
      </c>
      <c r="K21" s="139">
        <v>39</v>
      </c>
      <c r="L21" s="140">
        <v>0</v>
      </c>
      <c r="M21" s="178"/>
      <c r="N21" s="179"/>
      <c r="O21" s="180"/>
      <c r="P21" s="181"/>
      <c r="Q21" s="178"/>
      <c r="R21" s="182"/>
    </row>
    <row r="22" spans="1:18" ht="39">
      <c r="A22" s="128" t="s">
        <v>242</v>
      </c>
      <c r="B22" s="129" t="s">
        <v>243</v>
      </c>
      <c r="C22" s="236" t="s">
        <v>247</v>
      </c>
      <c r="D22" s="254">
        <v>334</v>
      </c>
      <c r="E22" s="254">
        <v>54</v>
      </c>
      <c r="F22" s="254">
        <v>280</v>
      </c>
      <c r="G22" s="254">
        <v>110</v>
      </c>
      <c r="H22" s="254">
        <v>170</v>
      </c>
      <c r="I22" s="130"/>
      <c r="J22" s="347"/>
      <c r="K22" s="144">
        <v>134</v>
      </c>
      <c r="L22" s="145">
        <v>146</v>
      </c>
      <c r="M22" s="183"/>
      <c r="N22" s="184"/>
      <c r="O22" s="185"/>
      <c r="P22" s="186"/>
      <c r="Q22" s="183"/>
      <c r="R22" s="184"/>
    </row>
    <row r="23" spans="1:18" ht="15">
      <c r="A23" s="64" t="s">
        <v>353</v>
      </c>
      <c r="B23" s="48" t="s">
        <v>244</v>
      </c>
      <c r="C23" s="104" t="s">
        <v>201</v>
      </c>
      <c r="D23" s="49">
        <v>120</v>
      </c>
      <c r="E23" s="49">
        <v>20</v>
      </c>
      <c r="F23" s="46">
        <v>100</v>
      </c>
      <c r="G23" s="47">
        <v>30</v>
      </c>
      <c r="H23" s="47">
        <v>70</v>
      </c>
      <c r="I23" s="47"/>
      <c r="J23" s="342">
        <v>2</v>
      </c>
      <c r="K23" s="139">
        <v>68</v>
      </c>
      <c r="L23" s="140">
        <v>32</v>
      </c>
      <c r="M23" s="178"/>
      <c r="N23" s="179"/>
      <c r="O23" s="180"/>
      <c r="P23" s="181"/>
      <c r="Q23" s="178"/>
      <c r="R23" s="182"/>
    </row>
    <row r="24" spans="1:18" ht="15">
      <c r="A24" s="64" t="s">
        <v>354</v>
      </c>
      <c r="B24" s="131" t="s">
        <v>170</v>
      </c>
      <c r="C24" s="106" t="s">
        <v>201</v>
      </c>
      <c r="D24" s="132">
        <v>128</v>
      </c>
      <c r="E24" s="132">
        <v>20</v>
      </c>
      <c r="F24" s="71">
        <v>108</v>
      </c>
      <c r="G24" s="87">
        <v>48</v>
      </c>
      <c r="H24" s="87">
        <v>60</v>
      </c>
      <c r="I24" s="47"/>
      <c r="J24" s="343">
        <v>2</v>
      </c>
      <c r="K24" s="141">
        <v>34</v>
      </c>
      <c r="L24" s="142">
        <v>74</v>
      </c>
      <c r="M24" s="187"/>
      <c r="N24" s="188"/>
      <c r="O24" s="189"/>
      <c r="P24" s="190"/>
      <c r="Q24" s="187"/>
      <c r="R24" s="191"/>
    </row>
    <row r="25" spans="1:18" ht="15">
      <c r="A25" s="229" t="s">
        <v>362</v>
      </c>
      <c r="B25" s="131" t="s">
        <v>171</v>
      </c>
      <c r="C25" s="106" t="s">
        <v>200</v>
      </c>
      <c r="D25" s="132">
        <v>86</v>
      </c>
      <c r="E25" s="132">
        <v>14</v>
      </c>
      <c r="F25" s="71">
        <v>72</v>
      </c>
      <c r="G25" s="87">
        <v>32</v>
      </c>
      <c r="H25" s="87">
        <v>40</v>
      </c>
      <c r="I25" s="47"/>
      <c r="J25" s="343">
        <v>2</v>
      </c>
      <c r="K25" s="141">
        <v>32</v>
      </c>
      <c r="L25" s="142">
        <v>40</v>
      </c>
      <c r="M25" s="187"/>
      <c r="N25" s="188"/>
      <c r="O25" s="189"/>
      <c r="P25" s="190"/>
      <c r="Q25" s="187"/>
      <c r="R25" s="191"/>
    </row>
    <row r="26" spans="1:18" ht="26.25">
      <c r="A26" s="129" t="s">
        <v>349</v>
      </c>
      <c r="B26" s="129" t="s">
        <v>350</v>
      </c>
      <c r="C26" s="232" t="s">
        <v>352</v>
      </c>
      <c r="D26" s="233">
        <v>248</v>
      </c>
      <c r="E26" s="233">
        <v>32</v>
      </c>
      <c r="F26" s="130">
        <v>216</v>
      </c>
      <c r="G26" s="130">
        <v>96</v>
      </c>
      <c r="H26" s="130">
        <v>120</v>
      </c>
      <c r="I26" s="130"/>
      <c r="J26" s="359"/>
      <c r="K26" s="348">
        <v>68</v>
      </c>
      <c r="L26" s="130">
        <v>148</v>
      </c>
      <c r="M26" s="233"/>
      <c r="N26" s="233"/>
      <c r="O26" s="233"/>
      <c r="P26" s="233"/>
      <c r="Q26" s="233"/>
      <c r="R26" s="233"/>
    </row>
    <row r="27" spans="1:18" ht="15">
      <c r="A27" s="48" t="s">
        <v>358</v>
      </c>
      <c r="B27" s="48" t="s">
        <v>355</v>
      </c>
      <c r="C27" s="104" t="s">
        <v>357</v>
      </c>
      <c r="D27" s="49">
        <v>124</v>
      </c>
      <c r="E27" s="49">
        <v>16</v>
      </c>
      <c r="F27" s="46">
        <v>108</v>
      </c>
      <c r="G27" s="47">
        <v>48</v>
      </c>
      <c r="H27" s="47">
        <v>60</v>
      </c>
      <c r="I27" s="47"/>
      <c r="J27" s="65">
        <v>2</v>
      </c>
      <c r="K27" s="355">
        <v>34</v>
      </c>
      <c r="L27" s="230">
        <v>74</v>
      </c>
      <c r="M27" s="49"/>
      <c r="N27" s="193"/>
      <c r="O27" s="231"/>
      <c r="P27" s="231"/>
      <c r="Q27" s="49"/>
      <c r="R27" s="49"/>
    </row>
    <row r="28" spans="1:18" ht="51.75">
      <c r="A28" s="48" t="s">
        <v>363</v>
      </c>
      <c r="B28" s="48" t="s">
        <v>356</v>
      </c>
      <c r="C28" s="104" t="s">
        <v>357</v>
      </c>
      <c r="D28" s="49">
        <v>124</v>
      </c>
      <c r="E28" s="49">
        <v>16</v>
      </c>
      <c r="F28" s="46">
        <v>108</v>
      </c>
      <c r="G28" s="47">
        <v>48</v>
      </c>
      <c r="H28" s="47">
        <v>60</v>
      </c>
      <c r="I28" s="47"/>
      <c r="J28" s="65">
        <v>2</v>
      </c>
      <c r="K28" s="355">
        <v>34</v>
      </c>
      <c r="L28" s="230">
        <v>74</v>
      </c>
      <c r="M28" s="49"/>
      <c r="N28" s="193"/>
      <c r="O28" s="231"/>
      <c r="P28" s="231"/>
      <c r="Q28" s="49"/>
      <c r="R28" s="49"/>
    </row>
    <row r="29" spans="1:18" ht="15">
      <c r="A29" s="249"/>
      <c r="B29" s="249" t="s">
        <v>6</v>
      </c>
      <c r="C29" s="251" t="s">
        <v>439</v>
      </c>
      <c r="D29" s="252">
        <v>3448</v>
      </c>
      <c r="E29" s="252">
        <v>568</v>
      </c>
      <c r="F29" s="250">
        <v>2880</v>
      </c>
      <c r="G29" s="250">
        <v>1220</v>
      </c>
      <c r="H29" s="250">
        <v>1620</v>
      </c>
      <c r="I29" s="250">
        <v>40</v>
      </c>
      <c r="J29" s="360"/>
      <c r="K29" s="349">
        <v>0</v>
      </c>
      <c r="L29" s="250">
        <v>0</v>
      </c>
      <c r="M29" s="252">
        <v>504</v>
      </c>
      <c r="N29" s="252">
        <v>612</v>
      </c>
      <c r="O29" s="252">
        <v>432</v>
      </c>
      <c r="P29" s="252">
        <v>576</v>
      </c>
      <c r="Q29" s="252">
        <v>468</v>
      </c>
      <c r="R29" s="252">
        <v>288</v>
      </c>
    </row>
    <row r="30" spans="1:18" ht="41.25" customHeight="1">
      <c r="A30" s="239" t="s">
        <v>11</v>
      </c>
      <c r="B30" s="239" t="s">
        <v>379</v>
      </c>
      <c r="C30" s="241" t="s">
        <v>386</v>
      </c>
      <c r="D30" s="240">
        <v>640</v>
      </c>
      <c r="E30" s="241" t="s">
        <v>326</v>
      </c>
      <c r="F30" s="241" t="s">
        <v>388</v>
      </c>
      <c r="G30" s="241" t="s">
        <v>389</v>
      </c>
      <c r="H30" s="240">
        <v>394</v>
      </c>
      <c r="I30" s="242"/>
      <c r="J30" s="361"/>
      <c r="K30" s="350"/>
      <c r="L30" s="242"/>
      <c r="M30" s="242">
        <v>96</v>
      </c>
      <c r="N30" s="242">
        <v>68</v>
      </c>
      <c r="O30" s="242">
        <v>160</v>
      </c>
      <c r="P30" s="242">
        <v>128</v>
      </c>
      <c r="Q30" s="242">
        <v>48</v>
      </c>
      <c r="R30" s="242">
        <v>36</v>
      </c>
    </row>
    <row r="31" spans="1:18" ht="18" customHeight="1">
      <c r="A31" s="243" t="s">
        <v>13</v>
      </c>
      <c r="B31" s="243" t="s">
        <v>380</v>
      </c>
      <c r="C31" s="245" t="s">
        <v>173</v>
      </c>
      <c r="D31" s="244">
        <v>56</v>
      </c>
      <c r="E31" s="245" t="s">
        <v>324</v>
      </c>
      <c r="F31" s="245" t="s">
        <v>382</v>
      </c>
      <c r="G31" s="245" t="s">
        <v>382</v>
      </c>
      <c r="H31" s="244">
        <v>0</v>
      </c>
      <c r="I31" s="246"/>
      <c r="J31" s="362">
        <v>5</v>
      </c>
      <c r="K31" s="355"/>
      <c r="L31" s="230"/>
      <c r="M31" s="246"/>
      <c r="N31" s="246"/>
      <c r="O31" s="247">
        <v>48</v>
      </c>
      <c r="P31" s="247"/>
      <c r="Q31" s="246"/>
      <c r="R31" s="246"/>
    </row>
    <row r="32" spans="1:18" ht="18" customHeight="1">
      <c r="A32" s="243" t="s">
        <v>15</v>
      </c>
      <c r="B32" s="243" t="s">
        <v>16</v>
      </c>
      <c r="C32" s="245" t="s">
        <v>173</v>
      </c>
      <c r="D32" s="244">
        <v>56</v>
      </c>
      <c r="E32" s="245" t="s">
        <v>324</v>
      </c>
      <c r="F32" s="245" t="s">
        <v>382</v>
      </c>
      <c r="G32" s="245" t="s">
        <v>382</v>
      </c>
      <c r="H32" s="244">
        <v>0</v>
      </c>
      <c r="I32" s="246"/>
      <c r="J32" s="362">
        <v>3</v>
      </c>
      <c r="K32" s="355"/>
      <c r="L32" s="230"/>
      <c r="M32" s="246">
        <v>48</v>
      </c>
      <c r="N32" s="246"/>
      <c r="O32" s="247"/>
      <c r="P32" s="247"/>
      <c r="Q32" s="246"/>
      <c r="R32" s="246"/>
    </row>
    <row r="33" spans="1:22" ht="38.25" customHeight="1">
      <c r="A33" s="243" t="s">
        <v>17</v>
      </c>
      <c r="B33" s="243" t="s">
        <v>381</v>
      </c>
      <c r="C33" s="245" t="s">
        <v>364</v>
      </c>
      <c r="D33" s="244">
        <v>196</v>
      </c>
      <c r="E33" s="245" t="s">
        <v>325</v>
      </c>
      <c r="F33" s="245" t="s">
        <v>383</v>
      </c>
      <c r="G33" s="245" t="s">
        <v>384</v>
      </c>
      <c r="H33" s="244">
        <v>164</v>
      </c>
      <c r="I33" s="246"/>
      <c r="J33" s="362">
        <v>8</v>
      </c>
      <c r="K33" s="355"/>
      <c r="L33" s="230"/>
      <c r="M33" s="246">
        <v>24</v>
      </c>
      <c r="N33" s="246">
        <v>34</v>
      </c>
      <c r="O33" s="247">
        <v>32</v>
      </c>
      <c r="P33" s="247">
        <v>32</v>
      </c>
      <c r="Q33" s="246">
        <v>24</v>
      </c>
      <c r="R33" s="246">
        <v>18</v>
      </c>
      <c r="V33" s="248"/>
    </row>
    <row r="34" spans="1:18" ht="18" customHeight="1">
      <c r="A34" s="243" t="s">
        <v>20</v>
      </c>
      <c r="B34" s="243" t="s">
        <v>21</v>
      </c>
      <c r="C34" s="245" t="s">
        <v>364</v>
      </c>
      <c r="D34" s="244">
        <v>196</v>
      </c>
      <c r="E34" s="245" t="s">
        <v>325</v>
      </c>
      <c r="F34" s="245" t="s">
        <v>383</v>
      </c>
      <c r="G34" s="245" t="s">
        <v>384</v>
      </c>
      <c r="H34" s="244">
        <v>164</v>
      </c>
      <c r="I34" s="246"/>
      <c r="J34" s="362">
        <v>8</v>
      </c>
      <c r="K34" s="355"/>
      <c r="L34" s="230"/>
      <c r="M34" s="246">
        <v>24</v>
      </c>
      <c r="N34" s="246">
        <v>34</v>
      </c>
      <c r="O34" s="247">
        <v>32</v>
      </c>
      <c r="P34" s="247">
        <v>32</v>
      </c>
      <c r="Q34" s="246">
        <v>24</v>
      </c>
      <c r="R34" s="246">
        <v>18</v>
      </c>
    </row>
    <row r="35" spans="1:18" ht="18" customHeight="1">
      <c r="A35" s="243" t="s">
        <v>22</v>
      </c>
      <c r="B35" s="243" t="s">
        <v>91</v>
      </c>
      <c r="C35" s="245" t="s">
        <v>173</v>
      </c>
      <c r="D35" s="244">
        <v>76</v>
      </c>
      <c r="E35" s="245" t="s">
        <v>318</v>
      </c>
      <c r="F35" s="245" t="s">
        <v>385</v>
      </c>
      <c r="G35" s="245" t="s">
        <v>325</v>
      </c>
      <c r="H35" s="244">
        <v>32</v>
      </c>
      <c r="I35" s="246"/>
      <c r="J35" s="362">
        <v>6</v>
      </c>
      <c r="K35" s="355"/>
      <c r="L35" s="230"/>
      <c r="M35" s="246"/>
      <c r="N35" s="246"/>
      <c r="O35" s="247"/>
      <c r="P35" s="247">
        <v>64</v>
      </c>
      <c r="Q35" s="246"/>
      <c r="R35" s="246"/>
    </row>
    <row r="36" spans="1:18" ht="18" customHeight="1">
      <c r="A36" s="243" t="s">
        <v>92</v>
      </c>
      <c r="B36" s="243" t="s">
        <v>23</v>
      </c>
      <c r="C36" s="245" t="s">
        <v>173</v>
      </c>
      <c r="D36" s="244">
        <v>60</v>
      </c>
      <c r="E36" s="245" t="s">
        <v>318</v>
      </c>
      <c r="F36" s="245" t="s">
        <v>382</v>
      </c>
      <c r="G36" s="245" t="s">
        <v>387</v>
      </c>
      <c r="H36" s="244">
        <v>34</v>
      </c>
      <c r="I36" s="246"/>
      <c r="J36" s="362">
        <v>5</v>
      </c>
      <c r="K36" s="355"/>
      <c r="L36" s="230"/>
      <c r="M36" s="246"/>
      <c r="N36" s="246"/>
      <c r="O36" s="247">
        <v>48</v>
      </c>
      <c r="P36" s="247"/>
      <c r="Q36" s="246"/>
      <c r="R36" s="246"/>
    </row>
    <row r="37" spans="1:18" ht="26.25">
      <c r="A37" s="157" t="s">
        <v>24</v>
      </c>
      <c r="B37" s="158" t="s">
        <v>158</v>
      </c>
      <c r="C37" s="236" t="s">
        <v>252</v>
      </c>
      <c r="D37" s="237">
        <f>SUM(D38:D40)</f>
        <v>252</v>
      </c>
      <c r="E37" s="238">
        <f>SUM(E38:E40)</f>
        <v>36</v>
      </c>
      <c r="F37" s="238">
        <f>SUM(F38:F40)</f>
        <v>216</v>
      </c>
      <c r="G37" s="238">
        <f>SUM(G38:G40)</f>
        <v>138</v>
      </c>
      <c r="H37" s="237">
        <f>SUM(H38:H40)</f>
        <v>78</v>
      </c>
      <c r="I37" s="240"/>
      <c r="J37" s="363"/>
      <c r="K37" s="356"/>
      <c r="L37" s="259"/>
      <c r="M37" s="242">
        <f aca="true" t="shared" si="0" ref="M37:R37">SUM(M38:M40)</f>
        <v>95</v>
      </c>
      <c r="N37" s="242">
        <f t="shared" si="0"/>
        <v>85</v>
      </c>
      <c r="O37" s="197">
        <f t="shared" si="0"/>
        <v>36</v>
      </c>
      <c r="P37" s="197">
        <f t="shared" si="0"/>
        <v>0</v>
      </c>
      <c r="Q37" s="242">
        <f t="shared" si="0"/>
        <v>0</v>
      </c>
      <c r="R37" s="255">
        <f t="shared" si="0"/>
        <v>0</v>
      </c>
    </row>
    <row r="38" spans="1:18" ht="15">
      <c r="A38" s="58" t="s">
        <v>26</v>
      </c>
      <c r="B38" s="91" t="s">
        <v>27</v>
      </c>
      <c r="C38" s="104" t="s">
        <v>173</v>
      </c>
      <c r="D38" s="163">
        <v>43</v>
      </c>
      <c r="E38" s="163">
        <v>7</v>
      </c>
      <c r="F38" s="163">
        <v>36</v>
      </c>
      <c r="G38" s="163">
        <v>10</v>
      </c>
      <c r="H38" s="163">
        <v>26</v>
      </c>
      <c r="I38" s="163"/>
      <c r="J38" s="364">
        <v>3</v>
      </c>
      <c r="K38" s="357"/>
      <c r="L38" s="260"/>
      <c r="M38" s="47">
        <v>36</v>
      </c>
      <c r="N38" s="51"/>
      <c r="O38" s="247"/>
      <c r="P38" s="247"/>
      <c r="Q38" s="47"/>
      <c r="R38" s="47"/>
    </row>
    <row r="39" spans="1:18" ht="26.25">
      <c r="A39" s="58" t="s">
        <v>28</v>
      </c>
      <c r="B39" s="92" t="s">
        <v>180</v>
      </c>
      <c r="C39" s="106" t="s">
        <v>173</v>
      </c>
      <c r="D39" s="163">
        <v>43</v>
      </c>
      <c r="E39" s="163">
        <v>7</v>
      </c>
      <c r="F39" s="163">
        <v>36</v>
      </c>
      <c r="G39" s="163">
        <f>F39-H39</f>
        <v>28</v>
      </c>
      <c r="H39" s="164">
        <v>8</v>
      </c>
      <c r="I39" s="163"/>
      <c r="J39" s="365">
        <v>5</v>
      </c>
      <c r="K39" s="357"/>
      <c r="L39" s="260"/>
      <c r="M39" s="257"/>
      <c r="N39" s="270"/>
      <c r="O39" s="268">
        <v>36</v>
      </c>
      <c r="P39" s="271"/>
      <c r="Q39" s="257"/>
      <c r="R39" s="87"/>
    </row>
    <row r="40" spans="1:18" ht="15">
      <c r="A40" s="58" t="s">
        <v>179</v>
      </c>
      <c r="B40" s="92" t="s">
        <v>170</v>
      </c>
      <c r="C40" s="106" t="s">
        <v>201</v>
      </c>
      <c r="D40" s="164">
        <f>E40+F40</f>
        <v>166</v>
      </c>
      <c r="E40" s="164">
        <v>22</v>
      </c>
      <c r="F40" s="164">
        <v>144</v>
      </c>
      <c r="G40" s="164">
        <f>F40-H40</f>
        <v>100</v>
      </c>
      <c r="H40" s="164">
        <v>44</v>
      </c>
      <c r="I40" s="163"/>
      <c r="J40" s="365">
        <v>4</v>
      </c>
      <c r="K40" s="357"/>
      <c r="L40" s="260"/>
      <c r="M40" s="257">
        <v>59</v>
      </c>
      <c r="N40" s="270">
        <v>85</v>
      </c>
      <c r="O40" s="268"/>
      <c r="P40" s="247"/>
      <c r="Q40" s="257"/>
      <c r="R40" s="47"/>
    </row>
    <row r="41" spans="1:18" ht="18.75" customHeight="1">
      <c r="A41" s="239" t="s">
        <v>30</v>
      </c>
      <c r="B41" s="239" t="s">
        <v>159</v>
      </c>
      <c r="C41" s="264" t="s">
        <v>438</v>
      </c>
      <c r="D41" s="265">
        <v>2556</v>
      </c>
      <c r="E41" s="240">
        <v>428</v>
      </c>
      <c r="F41" s="240">
        <v>2128</v>
      </c>
      <c r="G41" s="240">
        <f>G42+G55</f>
        <v>940</v>
      </c>
      <c r="H41" s="240">
        <f>H42+H55</f>
        <v>1148</v>
      </c>
      <c r="I41" s="240">
        <v>40</v>
      </c>
      <c r="J41" s="366"/>
      <c r="K41" s="358">
        <f aca="true" t="shared" si="1" ref="K41:R41">K42+K55</f>
        <v>0</v>
      </c>
      <c r="L41" s="195">
        <f t="shared" si="1"/>
        <v>0</v>
      </c>
      <c r="M41" s="242">
        <f t="shared" si="1"/>
        <v>313</v>
      </c>
      <c r="N41" s="242">
        <f t="shared" si="1"/>
        <v>459</v>
      </c>
      <c r="O41" s="269">
        <f t="shared" si="1"/>
        <v>236</v>
      </c>
      <c r="P41" s="197">
        <f t="shared" si="1"/>
        <v>448</v>
      </c>
      <c r="Q41" s="242">
        <f t="shared" si="1"/>
        <v>420</v>
      </c>
      <c r="R41" s="242">
        <f t="shared" si="1"/>
        <v>252</v>
      </c>
    </row>
    <row r="42" spans="1:18" ht="26.25">
      <c r="A42" s="275" t="s">
        <v>32</v>
      </c>
      <c r="B42" s="261" t="s">
        <v>160</v>
      </c>
      <c r="C42" s="262" t="s">
        <v>378</v>
      </c>
      <c r="D42" s="263">
        <v>1022</v>
      </c>
      <c r="E42" s="263">
        <v>170</v>
      </c>
      <c r="F42" s="263">
        <f>SUM(F43:F54)</f>
        <v>852</v>
      </c>
      <c r="G42" s="263">
        <f>SUM(G43:G54)</f>
        <v>360</v>
      </c>
      <c r="H42" s="263">
        <f>SUM(H43:H54)</f>
        <v>492</v>
      </c>
      <c r="I42" s="274"/>
      <c r="J42" s="368"/>
      <c r="K42" s="356"/>
      <c r="L42" s="259"/>
      <c r="M42" s="274">
        <f aca="true" t="shared" si="2" ref="M42:R42">SUM(M43:M54)</f>
        <v>98</v>
      </c>
      <c r="N42" s="274">
        <f t="shared" si="2"/>
        <v>102</v>
      </c>
      <c r="O42" s="197">
        <f t="shared" si="2"/>
        <v>58</v>
      </c>
      <c r="P42" s="269">
        <f t="shared" si="2"/>
        <v>214</v>
      </c>
      <c r="Q42" s="274">
        <f t="shared" si="2"/>
        <v>264</v>
      </c>
      <c r="R42" s="272">
        <f t="shared" si="2"/>
        <v>116</v>
      </c>
    </row>
    <row r="43" spans="1:18" ht="42" customHeight="1">
      <c r="A43" s="83" t="s">
        <v>34</v>
      </c>
      <c r="B43" s="84" t="s">
        <v>263</v>
      </c>
      <c r="C43" s="107" t="s">
        <v>200</v>
      </c>
      <c r="D43" s="51">
        <v>81</v>
      </c>
      <c r="E43" s="51">
        <v>13</v>
      </c>
      <c r="F43" s="51">
        <v>68</v>
      </c>
      <c r="G43" s="51">
        <v>34</v>
      </c>
      <c r="H43" s="51">
        <v>34</v>
      </c>
      <c r="I43" s="51"/>
      <c r="J43" s="369">
        <v>4</v>
      </c>
      <c r="K43" s="357"/>
      <c r="L43" s="260"/>
      <c r="M43" s="51">
        <v>40</v>
      </c>
      <c r="N43" s="51">
        <v>28</v>
      </c>
      <c r="O43" s="247"/>
      <c r="P43" s="267"/>
      <c r="Q43" s="51"/>
      <c r="R43" s="51"/>
    </row>
    <row r="44" spans="1:18" ht="24">
      <c r="A44" s="83" t="s">
        <v>36</v>
      </c>
      <c r="B44" s="84" t="s">
        <v>205</v>
      </c>
      <c r="C44" s="107" t="s">
        <v>201</v>
      </c>
      <c r="D44" s="51">
        <v>127</v>
      </c>
      <c r="E44" s="51">
        <v>19</v>
      </c>
      <c r="F44" s="51">
        <v>108</v>
      </c>
      <c r="G44" s="51">
        <v>50</v>
      </c>
      <c r="H44" s="51">
        <v>58</v>
      </c>
      <c r="I44" s="51"/>
      <c r="J44" s="369">
        <v>6</v>
      </c>
      <c r="K44" s="357"/>
      <c r="L44" s="260"/>
      <c r="M44" s="273"/>
      <c r="N44" s="51"/>
      <c r="O44" s="267">
        <v>26</v>
      </c>
      <c r="P44" s="247">
        <v>82</v>
      </c>
      <c r="Q44" s="273"/>
      <c r="R44" s="51"/>
    </row>
    <row r="45" spans="1:18" ht="24">
      <c r="A45" s="83" t="s">
        <v>38</v>
      </c>
      <c r="B45" s="84" t="s">
        <v>264</v>
      </c>
      <c r="C45" s="107" t="s">
        <v>200</v>
      </c>
      <c r="D45" s="51">
        <v>76</v>
      </c>
      <c r="E45" s="51">
        <v>12</v>
      </c>
      <c r="F45" s="51">
        <v>64</v>
      </c>
      <c r="G45" s="51">
        <v>20</v>
      </c>
      <c r="H45" s="51">
        <v>44</v>
      </c>
      <c r="I45" s="51"/>
      <c r="J45" s="369">
        <v>4</v>
      </c>
      <c r="K45" s="357"/>
      <c r="L45" s="260"/>
      <c r="M45" s="273">
        <v>24</v>
      </c>
      <c r="N45" s="51">
        <v>40</v>
      </c>
      <c r="O45" s="267"/>
      <c r="P45" s="247"/>
      <c r="Q45" s="273"/>
      <c r="R45" s="51"/>
    </row>
    <row r="46" spans="1:18" ht="19.5" customHeight="1">
      <c r="A46" s="83" t="s">
        <v>40</v>
      </c>
      <c r="B46" s="84" t="s">
        <v>265</v>
      </c>
      <c r="C46" s="107" t="s">
        <v>172</v>
      </c>
      <c r="D46" s="51">
        <v>76</v>
      </c>
      <c r="E46" s="51">
        <v>12</v>
      </c>
      <c r="F46" s="51">
        <v>64</v>
      </c>
      <c r="G46" s="51">
        <v>20</v>
      </c>
      <c r="H46" s="51">
        <v>44</v>
      </c>
      <c r="I46" s="51"/>
      <c r="J46" s="369">
        <v>7</v>
      </c>
      <c r="K46" s="357"/>
      <c r="L46" s="260"/>
      <c r="M46" s="273"/>
      <c r="N46" s="51"/>
      <c r="O46" s="267"/>
      <c r="P46" s="247"/>
      <c r="Q46" s="273">
        <v>64</v>
      </c>
      <c r="R46" s="51"/>
    </row>
    <row r="47" spans="1:18" ht="28.5" customHeight="1">
      <c r="A47" s="83" t="s">
        <v>42</v>
      </c>
      <c r="B47" s="84" t="s">
        <v>266</v>
      </c>
      <c r="C47" s="107" t="s">
        <v>172</v>
      </c>
      <c r="D47" s="51">
        <v>115</v>
      </c>
      <c r="E47" s="51">
        <v>19</v>
      </c>
      <c r="F47" s="51">
        <v>96</v>
      </c>
      <c r="G47" s="51">
        <v>30</v>
      </c>
      <c r="H47" s="51">
        <v>66</v>
      </c>
      <c r="I47" s="51"/>
      <c r="J47" s="369">
        <v>7</v>
      </c>
      <c r="K47" s="357"/>
      <c r="L47" s="260"/>
      <c r="M47" s="273"/>
      <c r="N47" s="51"/>
      <c r="O47" s="267"/>
      <c r="P47" s="247"/>
      <c r="Q47" s="273">
        <v>96</v>
      </c>
      <c r="R47" s="193"/>
    </row>
    <row r="48" spans="1:18" ht="29.25" customHeight="1">
      <c r="A48" s="83" t="s">
        <v>44</v>
      </c>
      <c r="B48" s="84" t="s">
        <v>204</v>
      </c>
      <c r="C48" s="107" t="s">
        <v>173</v>
      </c>
      <c r="D48" s="51">
        <v>42</v>
      </c>
      <c r="E48" s="51">
        <v>8</v>
      </c>
      <c r="F48" s="51">
        <v>34</v>
      </c>
      <c r="G48" s="51">
        <v>28</v>
      </c>
      <c r="H48" s="51">
        <v>6</v>
      </c>
      <c r="I48" s="51"/>
      <c r="J48" s="369">
        <v>7</v>
      </c>
      <c r="K48" s="357"/>
      <c r="L48" s="260"/>
      <c r="M48" s="273"/>
      <c r="N48" s="51"/>
      <c r="O48" s="267"/>
      <c r="P48" s="247"/>
      <c r="Q48" s="273">
        <v>34</v>
      </c>
      <c r="R48" s="51"/>
    </row>
    <row r="49" spans="1:18" ht="24">
      <c r="A49" s="83" t="s">
        <v>46</v>
      </c>
      <c r="B49" s="84" t="s">
        <v>267</v>
      </c>
      <c r="C49" s="107" t="s">
        <v>200</v>
      </c>
      <c r="D49" s="51">
        <v>137</v>
      </c>
      <c r="E49" s="51">
        <v>29</v>
      </c>
      <c r="F49" s="51">
        <v>108</v>
      </c>
      <c r="G49" s="51">
        <v>38</v>
      </c>
      <c r="H49" s="51">
        <v>70</v>
      </c>
      <c r="I49" s="51"/>
      <c r="J49" s="369">
        <v>6</v>
      </c>
      <c r="K49" s="357"/>
      <c r="L49" s="260"/>
      <c r="M49" s="273"/>
      <c r="N49" s="51"/>
      <c r="O49" s="267">
        <v>32</v>
      </c>
      <c r="P49" s="247">
        <v>76</v>
      </c>
      <c r="Q49" s="273"/>
      <c r="R49" s="51"/>
    </row>
    <row r="50" spans="1:18" ht="15">
      <c r="A50" s="83" t="s">
        <v>48</v>
      </c>
      <c r="B50" s="84" t="s">
        <v>181</v>
      </c>
      <c r="C50" s="107" t="s">
        <v>173</v>
      </c>
      <c r="D50" s="51">
        <v>44</v>
      </c>
      <c r="E50" s="51">
        <v>8</v>
      </c>
      <c r="F50" s="193">
        <v>36</v>
      </c>
      <c r="G50" s="51">
        <v>26</v>
      </c>
      <c r="H50" s="51">
        <v>10</v>
      </c>
      <c r="I50" s="51"/>
      <c r="J50" s="369">
        <v>7</v>
      </c>
      <c r="K50" s="357"/>
      <c r="L50" s="260"/>
      <c r="M50" s="273"/>
      <c r="N50" s="51"/>
      <c r="O50" s="267"/>
      <c r="P50" s="247"/>
      <c r="Q50" s="273">
        <v>36</v>
      </c>
      <c r="R50" s="51"/>
    </row>
    <row r="51" spans="1:18" ht="26.25" customHeight="1">
      <c r="A51" s="83" t="s">
        <v>50</v>
      </c>
      <c r="B51" s="84" t="s">
        <v>51</v>
      </c>
      <c r="C51" s="107" t="s">
        <v>374</v>
      </c>
      <c r="D51" s="51">
        <v>80</v>
      </c>
      <c r="E51" s="51">
        <v>12</v>
      </c>
      <c r="F51" s="51">
        <f>SUM(K51:R51)</f>
        <v>68</v>
      </c>
      <c r="G51" s="51">
        <v>24</v>
      </c>
      <c r="H51" s="51">
        <v>44</v>
      </c>
      <c r="I51" s="51"/>
      <c r="J51" s="369">
        <v>4</v>
      </c>
      <c r="K51" s="357"/>
      <c r="L51" s="260"/>
      <c r="M51" s="273">
        <v>34</v>
      </c>
      <c r="N51" s="51">
        <v>34</v>
      </c>
      <c r="O51" s="267"/>
      <c r="P51" s="247"/>
      <c r="Q51" s="273"/>
      <c r="R51" s="51"/>
    </row>
    <row r="52" spans="1:18" ht="24">
      <c r="A52" s="85" t="s">
        <v>366</v>
      </c>
      <c r="B52" s="86" t="s">
        <v>269</v>
      </c>
      <c r="C52" s="105" t="s">
        <v>374</v>
      </c>
      <c r="D52" s="47">
        <v>108</v>
      </c>
      <c r="E52" s="47">
        <v>18</v>
      </c>
      <c r="F52" s="51">
        <v>90</v>
      </c>
      <c r="G52" s="47">
        <v>44</v>
      </c>
      <c r="H52" s="47">
        <v>46</v>
      </c>
      <c r="I52" s="47"/>
      <c r="J52" s="65">
        <v>6</v>
      </c>
      <c r="K52" s="357"/>
      <c r="L52" s="260"/>
      <c r="M52" s="256"/>
      <c r="N52" s="51"/>
      <c r="O52" s="267"/>
      <c r="P52" s="247">
        <v>56</v>
      </c>
      <c r="Q52" s="256">
        <v>34</v>
      </c>
      <c r="R52" s="47"/>
    </row>
    <row r="53" spans="1:18" ht="24" customHeight="1">
      <c r="A53" s="85" t="s">
        <v>367</v>
      </c>
      <c r="B53" s="86" t="s">
        <v>315</v>
      </c>
      <c r="C53" s="105" t="s">
        <v>173</v>
      </c>
      <c r="D53" s="47">
        <v>74</v>
      </c>
      <c r="E53" s="47">
        <v>10</v>
      </c>
      <c r="F53" s="51">
        <v>64</v>
      </c>
      <c r="G53" s="47">
        <v>32</v>
      </c>
      <c r="H53" s="47">
        <v>32</v>
      </c>
      <c r="I53" s="47"/>
      <c r="J53" s="65">
        <v>8</v>
      </c>
      <c r="K53" s="357"/>
      <c r="L53" s="260"/>
      <c r="M53" s="256"/>
      <c r="N53" s="51"/>
      <c r="O53" s="267"/>
      <c r="P53" s="247"/>
      <c r="Q53" s="256"/>
      <c r="R53" s="47">
        <v>64</v>
      </c>
    </row>
    <row r="54" spans="1:18" ht="23.25" customHeight="1">
      <c r="A54" s="85" t="s">
        <v>268</v>
      </c>
      <c r="B54" s="86" t="s">
        <v>365</v>
      </c>
      <c r="C54" s="105" t="s">
        <v>173</v>
      </c>
      <c r="D54" s="47">
        <v>62</v>
      </c>
      <c r="E54" s="47">
        <v>10</v>
      </c>
      <c r="F54" s="51">
        <v>52</v>
      </c>
      <c r="G54" s="47">
        <v>14</v>
      </c>
      <c r="H54" s="47">
        <v>38</v>
      </c>
      <c r="I54" s="47"/>
      <c r="J54" s="65">
        <v>8</v>
      </c>
      <c r="K54" s="357"/>
      <c r="L54" s="260"/>
      <c r="M54" s="256"/>
      <c r="N54" s="51"/>
      <c r="O54" s="267"/>
      <c r="P54" s="247"/>
      <c r="Q54" s="256"/>
      <c r="R54" s="47">
        <v>52</v>
      </c>
    </row>
    <row r="55" spans="1:18" ht="47.25" customHeight="1">
      <c r="A55" s="75" t="s">
        <v>52</v>
      </c>
      <c r="B55" s="75" t="s">
        <v>53</v>
      </c>
      <c r="C55" s="277" t="s">
        <v>435</v>
      </c>
      <c r="D55" s="93">
        <v>1534</v>
      </c>
      <c r="E55" s="93">
        <v>258</v>
      </c>
      <c r="F55" s="93">
        <v>1276</v>
      </c>
      <c r="G55" s="76">
        <v>580</v>
      </c>
      <c r="H55" s="76">
        <v>656</v>
      </c>
      <c r="I55" s="274">
        <v>40</v>
      </c>
      <c r="J55" s="370"/>
      <c r="K55" s="367">
        <f>K57+K62+K67+K72+K77+K82+K86</f>
        <v>0</v>
      </c>
      <c r="L55" s="143">
        <f>L57+L62+L67+L72+L77+L82+L86</f>
        <v>0</v>
      </c>
      <c r="M55" s="76">
        <v>215</v>
      </c>
      <c r="N55" s="76">
        <v>357</v>
      </c>
      <c r="O55" s="276">
        <v>178</v>
      </c>
      <c r="P55" s="148">
        <v>234</v>
      </c>
      <c r="Q55" s="76">
        <v>156</v>
      </c>
      <c r="R55" s="76">
        <v>136</v>
      </c>
    </row>
    <row r="56" spans="1:18" ht="72" customHeight="1">
      <c r="A56" s="280" t="s">
        <v>54</v>
      </c>
      <c r="B56" s="53" t="s">
        <v>270</v>
      </c>
      <c r="C56" s="281" t="s">
        <v>323</v>
      </c>
      <c r="D56" s="282"/>
      <c r="E56" s="282"/>
      <c r="F56" s="46">
        <v>324</v>
      </c>
      <c r="G56" s="46"/>
      <c r="H56" s="46"/>
      <c r="I56" s="46"/>
      <c r="J56" s="57">
        <v>4</v>
      </c>
      <c r="K56" s="358"/>
      <c r="L56" s="195"/>
      <c r="M56" s="283"/>
      <c r="N56" s="196"/>
      <c r="O56" s="269"/>
      <c r="P56" s="197"/>
      <c r="Q56" s="283"/>
      <c r="R56" s="46"/>
    </row>
    <row r="57" spans="1:18" ht="48">
      <c r="A57" s="278" t="s">
        <v>56</v>
      </c>
      <c r="B57" s="162" t="s">
        <v>271</v>
      </c>
      <c r="C57" s="211" t="s">
        <v>173</v>
      </c>
      <c r="D57" s="279">
        <v>48</v>
      </c>
      <c r="E57" s="279">
        <v>8</v>
      </c>
      <c r="F57" s="77">
        <v>40</v>
      </c>
      <c r="G57" s="77">
        <v>12</v>
      </c>
      <c r="H57" s="77">
        <v>28</v>
      </c>
      <c r="I57" s="47"/>
      <c r="J57" s="65">
        <v>3</v>
      </c>
      <c r="K57" s="371"/>
      <c r="L57" s="286"/>
      <c r="M57" s="284">
        <v>40</v>
      </c>
      <c r="N57" s="290"/>
      <c r="O57" s="288"/>
      <c r="P57" s="292"/>
      <c r="Q57" s="284"/>
      <c r="R57" s="47"/>
    </row>
    <row r="58" spans="1:18" ht="36">
      <c r="A58" s="78" t="s">
        <v>56</v>
      </c>
      <c r="B58" s="162" t="s">
        <v>272</v>
      </c>
      <c r="C58" s="211" t="s">
        <v>201</v>
      </c>
      <c r="D58" s="49">
        <v>168</v>
      </c>
      <c r="E58" s="49">
        <v>28</v>
      </c>
      <c r="F58" s="47">
        <v>140</v>
      </c>
      <c r="G58" s="47">
        <v>68</v>
      </c>
      <c r="H58" s="49">
        <v>72</v>
      </c>
      <c r="I58" s="49"/>
      <c r="J58" s="182">
        <v>4</v>
      </c>
      <c r="K58" s="355"/>
      <c r="L58" s="230"/>
      <c r="M58" s="256">
        <v>49</v>
      </c>
      <c r="N58" s="51">
        <v>91</v>
      </c>
      <c r="O58" s="267"/>
      <c r="P58" s="247"/>
      <c r="Q58" s="256"/>
      <c r="R58" s="47"/>
    </row>
    <row r="59" spans="1:18" ht="15">
      <c r="A59" s="78" t="s">
        <v>273</v>
      </c>
      <c r="B59" s="162" t="s">
        <v>130</v>
      </c>
      <c r="C59" s="211" t="s">
        <v>370</v>
      </c>
      <c r="D59" s="49"/>
      <c r="E59" s="49"/>
      <c r="F59" s="47">
        <v>72</v>
      </c>
      <c r="G59" s="47"/>
      <c r="H59" s="49"/>
      <c r="I59" s="49"/>
      <c r="J59" s="182">
        <v>4</v>
      </c>
      <c r="K59" s="355"/>
      <c r="L59" s="230"/>
      <c r="M59" s="256">
        <v>36</v>
      </c>
      <c r="N59" s="51">
        <v>36</v>
      </c>
      <c r="O59" s="267"/>
      <c r="P59" s="247"/>
      <c r="Q59" s="256"/>
      <c r="R59" s="47"/>
    </row>
    <row r="60" spans="1:18" ht="15">
      <c r="A60" s="78" t="s">
        <v>127</v>
      </c>
      <c r="B60" s="50" t="s">
        <v>131</v>
      </c>
      <c r="C60" s="212" t="s">
        <v>370</v>
      </c>
      <c r="D60" s="47"/>
      <c r="E60" s="47"/>
      <c r="F60" s="47">
        <v>72</v>
      </c>
      <c r="G60" s="47"/>
      <c r="H60" s="49"/>
      <c r="I60" s="49"/>
      <c r="J60" s="182">
        <v>4</v>
      </c>
      <c r="K60" s="355"/>
      <c r="L60" s="230"/>
      <c r="M60" s="256"/>
      <c r="N60" s="51">
        <v>72</v>
      </c>
      <c r="O60" s="267"/>
      <c r="P60" s="247"/>
      <c r="Q60" s="256"/>
      <c r="R60" s="47"/>
    </row>
    <row r="61" spans="1:18" ht="120">
      <c r="A61" s="122" t="s">
        <v>59</v>
      </c>
      <c r="B61" s="53" t="s">
        <v>276</v>
      </c>
      <c r="C61" s="320" t="s">
        <v>323</v>
      </c>
      <c r="D61" s="46"/>
      <c r="E61" s="46"/>
      <c r="F61" s="46">
        <v>464</v>
      </c>
      <c r="G61" s="46"/>
      <c r="H61" s="46"/>
      <c r="I61" s="46"/>
      <c r="J61" s="57">
        <v>5</v>
      </c>
      <c r="K61" s="358"/>
      <c r="L61" s="195"/>
      <c r="M61" s="283"/>
      <c r="N61" s="196"/>
      <c r="O61" s="269"/>
      <c r="P61" s="197"/>
      <c r="Q61" s="283"/>
      <c r="R61" s="46"/>
    </row>
    <row r="62" spans="1:18" ht="60">
      <c r="A62" s="78" t="s">
        <v>61</v>
      </c>
      <c r="B62" s="52" t="s">
        <v>277</v>
      </c>
      <c r="C62" s="214" t="s">
        <v>173</v>
      </c>
      <c r="D62" s="47">
        <v>50</v>
      </c>
      <c r="E62" s="47">
        <v>8</v>
      </c>
      <c r="F62" s="47">
        <v>42</v>
      </c>
      <c r="G62" s="47">
        <v>18</v>
      </c>
      <c r="H62" s="47">
        <v>24</v>
      </c>
      <c r="I62" s="47"/>
      <c r="J62" s="65">
        <v>4</v>
      </c>
      <c r="K62" s="355"/>
      <c r="L62" s="230"/>
      <c r="M62" s="256"/>
      <c r="N62" s="51">
        <v>42</v>
      </c>
      <c r="O62" s="267"/>
      <c r="P62" s="247"/>
      <c r="Q62" s="256"/>
      <c r="R62" s="47"/>
    </row>
    <row r="63" spans="1:18" ht="60">
      <c r="A63" s="78" t="s">
        <v>275</v>
      </c>
      <c r="B63" s="52" t="s">
        <v>278</v>
      </c>
      <c r="C63" s="214" t="s">
        <v>372</v>
      </c>
      <c r="D63" s="47">
        <v>248</v>
      </c>
      <c r="E63" s="47">
        <v>42</v>
      </c>
      <c r="F63" s="47">
        <v>206</v>
      </c>
      <c r="G63" s="47">
        <v>92</v>
      </c>
      <c r="H63" s="47">
        <v>94</v>
      </c>
      <c r="I63" s="47">
        <v>20</v>
      </c>
      <c r="J63" s="65">
        <v>5</v>
      </c>
      <c r="K63" s="355"/>
      <c r="L63" s="230"/>
      <c r="M63" s="256"/>
      <c r="N63" s="51">
        <v>158</v>
      </c>
      <c r="O63" s="267">
        <v>48</v>
      </c>
      <c r="P63" s="247"/>
      <c r="Q63" s="256"/>
      <c r="R63" s="47"/>
    </row>
    <row r="64" spans="1:18" ht="15">
      <c r="A64" s="78" t="s">
        <v>274</v>
      </c>
      <c r="B64" s="162" t="s">
        <v>130</v>
      </c>
      <c r="C64" s="214" t="s">
        <v>173</v>
      </c>
      <c r="D64" s="47"/>
      <c r="E64" s="47"/>
      <c r="F64" s="47">
        <v>72</v>
      </c>
      <c r="G64" s="47"/>
      <c r="H64" s="47"/>
      <c r="I64" s="47"/>
      <c r="J64" s="65">
        <v>4</v>
      </c>
      <c r="K64" s="355"/>
      <c r="L64" s="230"/>
      <c r="M64" s="256"/>
      <c r="N64" s="51">
        <v>72</v>
      </c>
      <c r="O64" s="267"/>
      <c r="P64" s="247"/>
      <c r="Q64" s="256"/>
      <c r="R64" s="47"/>
    </row>
    <row r="65" spans="1:18" ht="15">
      <c r="A65" s="78" t="s">
        <v>63</v>
      </c>
      <c r="B65" s="50" t="s">
        <v>131</v>
      </c>
      <c r="C65" s="212" t="s">
        <v>173</v>
      </c>
      <c r="D65" s="47"/>
      <c r="E65" s="47"/>
      <c r="F65" s="47">
        <v>144</v>
      </c>
      <c r="G65" s="47"/>
      <c r="H65" s="47"/>
      <c r="I65" s="47"/>
      <c r="J65" s="65">
        <v>5</v>
      </c>
      <c r="K65" s="355"/>
      <c r="L65" s="230"/>
      <c r="M65" s="256"/>
      <c r="N65" s="51">
        <v>36</v>
      </c>
      <c r="O65" s="267">
        <v>108</v>
      </c>
      <c r="P65" s="247"/>
      <c r="Q65" s="256"/>
      <c r="R65" s="47"/>
    </row>
    <row r="66" spans="1:18" ht="120">
      <c r="A66" s="122" t="s">
        <v>64</v>
      </c>
      <c r="B66" s="53" t="s">
        <v>280</v>
      </c>
      <c r="C66" s="320" t="s">
        <v>323</v>
      </c>
      <c r="D66" s="46"/>
      <c r="E66" s="46"/>
      <c r="F66" s="46">
        <v>298</v>
      </c>
      <c r="G66" s="46"/>
      <c r="H66" s="46"/>
      <c r="I66" s="46"/>
      <c r="J66" s="57">
        <v>6</v>
      </c>
      <c r="K66" s="372"/>
      <c r="L66" s="287"/>
      <c r="M66" s="285"/>
      <c r="N66" s="291"/>
      <c r="O66" s="289"/>
      <c r="P66" s="304"/>
      <c r="Q66" s="285"/>
      <c r="R66" s="48"/>
    </row>
    <row r="67" spans="1:18" ht="60">
      <c r="A67" s="78" t="s">
        <v>66</v>
      </c>
      <c r="B67" s="52" t="s">
        <v>281</v>
      </c>
      <c r="C67" s="214" t="s">
        <v>172</v>
      </c>
      <c r="D67" s="47">
        <v>48</v>
      </c>
      <c r="E67" s="47">
        <v>8</v>
      </c>
      <c r="F67" s="47">
        <v>40</v>
      </c>
      <c r="G67" s="47">
        <v>12</v>
      </c>
      <c r="H67" s="47">
        <v>28</v>
      </c>
      <c r="I67" s="47"/>
      <c r="J67" s="65">
        <v>5</v>
      </c>
      <c r="K67" s="355"/>
      <c r="L67" s="230"/>
      <c r="M67" s="256"/>
      <c r="N67" s="51"/>
      <c r="O67" s="267">
        <v>40</v>
      </c>
      <c r="P67" s="247"/>
      <c r="Q67" s="256"/>
      <c r="R67" s="47"/>
    </row>
    <row r="68" spans="1:18" ht="60">
      <c r="A68" s="78" t="s">
        <v>279</v>
      </c>
      <c r="B68" s="52" t="s">
        <v>282</v>
      </c>
      <c r="C68" s="215" t="s">
        <v>372</v>
      </c>
      <c r="D68" s="49">
        <v>134</v>
      </c>
      <c r="E68" s="49">
        <v>20</v>
      </c>
      <c r="F68" s="49">
        <v>114</v>
      </c>
      <c r="G68" s="49">
        <v>50</v>
      </c>
      <c r="H68" s="49">
        <v>64</v>
      </c>
      <c r="I68" s="49"/>
      <c r="J68" s="182">
        <v>6</v>
      </c>
      <c r="K68" s="357"/>
      <c r="L68" s="260"/>
      <c r="M68" s="293"/>
      <c r="N68" s="193"/>
      <c r="O68" s="298">
        <v>32</v>
      </c>
      <c r="P68" s="231">
        <v>82</v>
      </c>
      <c r="Q68" s="293"/>
      <c r="R68" s="49"/>
    </row>
    <row r="69" spans="1:18" ht="15">
      <c r="A69" s="78" t="s">
        <v>191</v>
      </c>
      <c r="B69" s="162" t="s">
        <v>130</v>
      </c>
      <c r="C69" s="214" t="s">
        <v>370</v>
      </c>
      <c r="D69" s="47"/>
      <c r="E69" s="47"/>
      <c r="F69" s="47">
        <v>36</v>
      </c>
      <c r="G69" s="47"/>
      <c r="H69" s="47"/>
      <c r="I69" s="47"/>
      <c r="J69" s="65">
        <v>6</v>
      </c>
      <c r="K69" s="355"/>
      <c r="L69" s="230"/>
      <c r="M69" s="256"/>
      <c r="N69" s="51"/>
      <c r="O69" s="267"/>
      <c r="P69" s="247">
        <v>36</v>
      </c>
      <c r="Q69" s="256"/>
      <c r="R69" s="47"/>
    </row>
    <row r="70" spans="1:18" ht="15">
      <c r="A70" s="78" t="s">
        <v>68</v>
      </c>
      <c r="B70" s="50" t="s">
        <v>131</v>
      </c>
      <c r="C70" s="212" t="s">
        <v>370</v>
      </c>
      <c r="D70" s="47"/>
      <c r="E70" s="47"/>
      <c r="F70" s="234">
        <v>72</v>
      </c>
      <c r="G70" s="234"/>
      <c r="H70" s="234"/>
      <c r="I70" s="234"/>
      <c r="J70" s="374">
        <v>6</v>
      </c>
      <c r="K70" s="373"/>
      <c r="L70" s="296"/>
      <c r="M70" s="294"/>
      <c r="N70" s="301"/>
      <c r="O70" s="299"/>
      <c r="P70" s="305">
        <v>72</v>
      </c>
      <c r="Q70" s="256"/>
      <c r="R70" s="47"/>
    </row>
    <row r="71" spans="1:18" ht="120">
      <c r="A71" s="122" t="s">
        <v>69</v>
      </c>
      <c r="B71" s="53" t="s">
        <v>285</v>
      </c>
      <c r="C71" s="320" t="s">
        <v>323</v>
      </c>
      <c r="D71" s="46"/>
      <c r="E71" s="46"/>
      <c r="F71" s="46">
        <v>260</v>
      </c>
      <c r="G71" s="46"/>
      <c r="H71" s="46"/>
      <c r="I71" s="46"/>
      <c r="J71" s="57">
        <v>6</v>
      </c>
      <c r="K71" s="372"/>
      <c r="L71" s="287"/>
      <c r="M71" s="285"/>
      <c r="N71" s="291"/>
      <c r="O71" s="289"/>
      <c r="P71" s="304"/>
      <c r="Q71" s="285"/>
      <c r="R71" s="48"/>
    </row>
    <row r="72" spans="1:18" ht="60">
      <c r="A72" s="78" t="s">
        <v>71</v>
      </c>
      <c r="B72" s="52" t="s">
        <v>286</v>
      </c>
      <c r="C72" s="214" t="s">
        <v>377</v>
      </c>
      <c r="D72" s="47">
        <v>48</v>
      </c>
      <c r="E72" s="47">
        <v>8</v>
      </c>
      <c r="F72" s="47">
        <v>40</v>
      </c>
      <c r="G72" s="47">
        <v>12</v>
      </c>
      <c r="H72" s="47">
        <v>28</v>
      </c>
      <c r="I72" s="47"/>
      <c r="J72" s="65">
        <v>6</v>
      </c>
      <c r="K72" s="355"/>
      <c r="L72" s="230"/>
      <c r="M72" s="256"/>
      <c r="N72" s="51"/>
      <c r="O72" s="267"/>
      <c r="P72" s="247">
        <v>40</v>
      </c>
      <c r="Q72" s="256"/>
      <c r="R72" s="47"/>
    </row>
    <row r="73" spans="1:18" ht="48">
      <c r="A73" s="78" t="s">
        <v>283</v>
      </c>
      <c r="B73" s="52" t="s">
        <v>287</v>
      </c>
      <c r="C73" s="216" t="s">
        <v>377</v>
      </c>
      <c r="D73" s="87">
        <v>134</v>
      </c>
      <c r="E73" s="87">
        <v>22</v>
      </c>
      <c r="F73" s="87">
        <v>112</v>
      </c>
      <c r="G73" s="87">
        <v>60</v>
      </c>
      <c r="H73" s="87">
        <v>52</v>
      </c>
      <c r="I73" s="47"/>
      <c r="J73" s="376">
        <v>6</v>
      </c>
      <c r="K73" s="375"/>
      <c r="L73" s="297"/>
      <c r="M73" s="257"/>
      <c r="N73" s="270"/>
      <c r="O73" s="268"/>
      <c r="P73" s="271">
        <v>112</v>
      </c>
      <c r="Q73" s="257"/>
      <c r="R73" s="87"/>
    </row>
    <row r="74" spans="1:18" ht="15">
      <c r="A74" s="78" t="s">
        <v>284</v>
      </c>
      <c r="B74" s="162" t="s">
        <v>130</v>
      </c>
      <c r="C74" s="216" t="s">
        <v>370</v>
      </c>
      <c r="D74" s="87"/>
      <c r="E74" s="87"/>
      <c r="F74" s="87">
        <v>36</v>
      </c>
      <c r="G74" s="87"/>
      <c r="H74" s="87"/>
      <c r="I74" s="47"/>
      <c r="J74" s="376">
        <v>6</v>
      </c>
      <c r="K74" s="375"/>
      <c r="L74" s="297"/>
      <c r="M74" s="257"/>
      <c r="N74" s="270"/>
      <c r="O74" s="268"/>
      <c r="P74" s="271">
        <v>36</v>
      </c>
      <c r="Q74" s="257"/>
      <c r="R74" s="87"/>
    </row>
    <row r="75" spans="1:18" ht="15.75" thickBot="1">
      <c r="A75" s="78" t="s">
        <v>192</v>
      </c>
      <c r="B75" s="50" t="s">
        <v>131</v>
      </c>
      <c r="C75" s="217" t="s">
        <v>370</v>
      </c>
      <c r="D75" s="87"/>
      <c r="E75" s="87"/>
      <c r="F75" s="87">
        <v>72</v>
      </c>
      <c r="G75" s="87"/>
      <c r="H75" s="87"/>
      <c r="I75" s="47"/>
      <c r="J75" s="376">
        <v>6</v>
      </c>
      <c r="K75" s="375"/>
      <c r="L75" s="297"/>
      <c r="M75" s="257"/>
      <c r="N75" s="270"/>
      <c r="O75" s="268"/>
      <c r="P75" s="271">
        <v>72</v>
      </c>
      <c r="Q75" s="257"/>
      <c r="R75" s="87"/>
    </row>
    <row r="76" spans="1:18" ht="126.75" customHeight="1">
      <c r="A76" s="122" t="s">
        <v>182</v>
      </c>
      <c r="B76" s="53" t="s">
        <v>290</v>
      </c>
      <c r="C76" s="213" t="s">
        <v>323</v>
      </c>
      <c r="D76" s="71"/>
      <c r="E76" s="71"/>
      <c r="F76" s="71">
        <v>404</v>
      </c>
      <c r="G76" s="71"/>
      <c r="H76" s="71"/>
      <c r="I76" s="46"/>
      <c r="J76" s="377">
        <v>8</v>
      </c>
      <c r="K76" s="358"/>
      <c r="L76" s="195"/>
      <c r="M76" s="295"/>
      <c r="N76" s="196"/>
      <c r="O76" s="300"/>
      <c r="P76" s="306"/>
      <c r="Q76" s="295"/>
      <c r="R76" s="71"/>
    </row>
    <row r="77" spans="1:18" ht="60">
      <c r="A77" s="78" t="s">
        <v>185</v>
      </c>
      <c r="B77" s="52" t="s">
        <v>292</v>
      </c>
      <c r="C77" s="217" t="s">
        <v>173</v>
      </c>
      <c r="D77" s="87">
        <v>48</v>
      </c>
      <c r="E77" s="87">
        <v>8</v>
      </c>
      <c r="F77" s="87">
        <v>40</v>
      </c>
      <c r="G77" s="87">
        <v>12</v>
      </c>
      <c r="H77" s="87">
        <v>28</v>
      </c>
      <c r="I77" s="47"/>
      <c r="J77" s="376">
        <v>7</v>
      </c>
      <c r="K77" s="355"/>
      <c r="L77" s="297"/>
      <c r="M77" s="257"/>
      <c r="N77" s="270"/>
      <c r="O77" s="268"/>
      <c r="P77" s="271"/>
      <c r="Q77" s="257">
        <v>40</v>
      </c>
      <c r="R77" s="87"/>
    </row>
    <row r="78" spans="1:18" ht="60">
      <c r="A78" s="78" t="s">
        <v>288</v>
      </c>
      <c r="B78" s="52" t="s">
        <v>291</v>
      </c>
      <c r="C78" s="217" t="s">
        <v>372</v>
      </c>
      <c r="D78" s="87">
        <v>220</v>
      </c>
      <c r="E78" s="87">
        <v>36</v>
      </c>
      <c r="F78" s="87">
        <v>184</v>
      </c>
      <c r="G78" s="87">
        <v>92</v>
      </c>
      <c r="H78" s="87">
        <v>92</v>
      </c>
      <c r="I78" s="47"/>
      <c r="J78" s="376">
        <v>8</v>
      </c>
      <c r="K78" s="355"/>
      <c r="L78" s="297"/>
      <c r="M78" s="257"/>
      <c r="N78" s="270"/>
      <c r="O78" s="268"/>
      <c r="P78" s="271"/>
      <c r="Q78" s="257">
        <v>82</v>
      </c>
      <c r="R78" s="87">
        <v>102</v>
      </c>
    </row>
    <row r="79" spans="1:18" ht="15">
      <c r="A79" s="88" t="s">
        <v>289</v>
      </c>
      <c r="B79" s="162" t="s">
        <v>130</v>
      </c>
      <c r="C79" s="217" t="s">
        <v>173</v>
      </c>
      <c r="D79" s="87"/>
      <c r="E79" s="87"/>
      <c r="F79" s="87">
        <v>72</v>
      </c>
      <c r="G79" s="87"/>
      <c r="H79" s="87"/>
      <c r="I79" s="47"/>
      <c r="J79" s="65">
        <v>7</v>
      </c>
      <c r="K79" s="355"/>
      <c r="L79" s="297"/>
      <c r="M79" s="257"/>
      <c r="N79" s="270"/>
      <c r="O79" s="268"/>
      <c r="P79" s="271"/>
      <c r="Q79" s="257">
        <v>72</v>
      </c>
      <c r="R79" s="87">
        <v>0</v>
      </c>
    </row>
    <row r="80" spans="1:18" ht="15">
      <c r="A80" s="88" t="s">
        <v>193</v>
      </c>
      <c r="B80" s="50" t="s">
        <v>131</v>
      </c>
      <c r="C80" s="212" t="s">
        <v>374</v>
      </c>
      <c r="D80" s="87"/>
      <c r="E80" s="87"/>
      <c r="F80" s="87">
        <v>144</v>
      </c>
      <c r="G80" s="87"/>
      <c r="H80" s="87"/>
      <c r="I80" s="47"/>
      <c r="J80" s="376">
        <v>8</v>
      </c>
      <c r="K80" s="355"/>
      <c r="L80" s="297"/>
      <c r="M80" s="257"/>
      <c r="N80" s="270"/>
      <c r="O80" s="268"/>
      <c r="P80" s="271"/>
      <c r="Q80" s="257">
        <v>36</v>
      </c>
      <c r="R80" s="87">
        <v>108</v>
      </c>
    </row>
    <row r="81" spans="1:18" ht="36">
      <c r="A81" s="123" t="s">
        <v>183</v>
      </c>
      <c r="B81" s="90" t="s">
        <v>294</v>
      </c>
      <c r="C81" s="320" t="s">
        <v>323</v>
      </c>
      <c r="D81" s="71"/>
      <c r="E81" s="71"/>
      <c r="F81" s="71">
        <v>176</v>
      </c>
      <c r="G81" s="71"/>
      <c r="H81" s="71"/>
      <c r="I81" s="46"/>
      <c r="J81" s="377">
        <v>8</v>
      </c>
      <c r="K81" s="358"/>
      <c r="L81" s="313"/>
      <c r="M81" s="295"/>
      <c r="N81" s="317"/>
      <c r="O81" s="300"/>
      <c r="P81" s="306"/>
      <c r="Q81" s="295"/>
      <c r="R81" s="71"/>
    </row>
    <row r="82" spans="1:18" ht="36">
      <c r="A82" s="88" t="s">
        <v>186</v>
      </c>
      <c r="B82" s="89" t="s">
        <v>295</v>
      </c>
      <c r="C82" s="217" t="s">
        <v>372</v>
      </c>
      <c r="D82" s="87">
        <v>90</v>
      </c>
      <c r="E82" s="87">
        <v>22</v>
      </c>
      <c r="F82" s="87">
        <v>68</v>
      </c>
      <c r="G82" s="87">
        <v>32</v>
      </c>
      <c r="H82" s="87">
        <v>16</v>
      </c>
      <c r="I82" s="47">
        <v>20</v>
      </c>
      <c r="J82" s="376">
        <v>8</v>
      </c>
      <c r="K82" s="355"/>
      <c r="L82" s="297"/>
      <c r="M82" s="257"/>
      <c r="N82" s="270"/>
      <c r="O82" s="268"/>
      <c r="P82" s="271"/>
      <c r="Q82" s="257">
        <v>34</v>
      </c>
      <c r="R82" s="87">
        <v>34</v>
      </c>
    </row>
    <row r="83" spans="1:18" ht="15">
      <c r="A83" s="88" t="s">
        <v>293</v>
      </c>
      <c r="B83" s="162" t="s">
        <v>130</v>
      </c>
      <c r="C83" s="217"/>
      <c r="D83" s="87"/>
      <c r="E83" s="87"/>
      <c r="F83" s="87"/>
      <c r="G83" s="87"/>
      <c r="H83" s="87"/>
      <c r="I83" s="47"/>
      <c r="J83" s="376"/>
      <c r="K83" s="355"/>
      <c r="L83" s="297"/>
      <c r="M83" s="257"/>
      <c r="N83" s="270"/>
      <c r="O83" s="268"/>
      <c r="P83" s="271"/>
      <c r="Q83" s="257">
        <v>0</v>
      </c>
      <c r="R83" s="87">
        <v>0</v>
      </c>
    </row>
    <row r="84" spans="1:18" ht="15">
      <c r="A84" s="88" t="s">
        <v>194</v>
      </c>
      <c r="B84" s="50" t="s">
        <v>131</v>
      </c>
      <c r="C84" s="217" t="s">
        <v>374</v>
      </c>
      <c r="D84" s="87"/>
      <c r="E84" s="87"/>
      <c r="F84" s="87">
        <v>108</v>
      </c>
      <c r="G84" s="87"/>
      <c r="H84" s="87"/>
      <c r="I84" s="47"/>
      <c r="J84" s="376">
        <v>8</v>
      </c>
      <c r="K84" s="355"/>
      <c r="L84" s="297"/>
      <c r="M84" s="257"/>
      <c r="N84" s="270"/>
      <c r="O84" s="268"/>
      <c r="P84" s="271"/>
      <c r="Q84" s="257">
        <v>36</v>
      </c>
      <c r="R84" s="87">
        <v>72</v>
      </c>
    </row>
    <row r="85" spans="1:18" ht="54.75" customHeight="1">
      <c r="A85" s="123" t="s">
        <v>184</v>
      </c>
      <c r="B85" s="90" t="s">
        <v>187</v>
      </c>
      <c r="C85" s="321" t="s">
        <v>323</v>
      </c>
      <c r="D85" s="71"/>
      <c r="E85" s="71"/>
      <c r="F85" s="71">
        <v>394</v>
      </c>
      <c r="G85" s="71"/>
      <c r="H85" s="71"/>
      <c r="I85" s="46"/>
      <c r="J85" s="377">
        <v>5</v>
      </c>
      <c r="K85" s="355"/>
      <c r="L85" s="297"/>
      <c r="M85" s="257"/>
      <c r="N85" s="270"/>
      <c r="O85" s="268"/>
      <c r="P85" s="271"/>
      <c r="Q85" s="257"/>
      <c r="R85" s="87"/>
    </row>
    <row r="86" spans="1:18" ht="24">
      <c r="A86" s="88" t="s">
        <v>188</v>
      </c>
      <c r="B86" s="89" t="s">
        <v>250</v>
      </c>
      <c r="C86" s="217" t="s">
        <v>172</v>
      </c>
      <c r="D86" s="87">
        <v>150</v>
      </c>
      <c r="E86" s="87">
        <v>24</v>
      </c>
      <c r="F86" s="87">
        <v>126</v>
      </c>
      <c r="G86" s="87">
        <v>60</v>
      </c>
      <c r="H86" s="87">
        <v>66</v>
      </c>
      <c r="I86" s="47"/>
      <c r="J86" s="376">
        <v>3</v>
      </c>
      <c r="K86" s="355"/>
      <c r="L86" s="297"/>
      <c r="M86" s="257">
        <v>126</v>
      </c>
      <c r="N86" s="270"/>
      <c r="O86" s="268"/>
      <c r="P86" s="271"/>
      <c r="Q86" s="257"/>
      <c r="R86" s="87"/>
    </row>
    <row r="87" spans="1:18" ht="24">
      <c r="A87" s="88" t="s">
        <v>249</v>
      </c>
      <c r="B87" s="89" t="s">
        <v>251</v>
      </c>
      <c r="C87" s="217" t="s">
        <v>436</v>
      </c>
      <c r="D87" s="87">
        <v>148</v>
      </c>
      <c r="E87" s="87">
        <v>24</v>
      </c>
      <c r="F87" s="87">
        <v>124</v>
      </c>
      <c r="G87" s="87">
        <v>60</v>
      </c>
      <c r="H87" s="87">
        <v>64</v>
      </c>
      <c r="I87" s="47"/>
      <c r="J87" s="376">
        <v>5</v>
      </c>
      <c r="K87" s="355"/>
      <c r="L87" s="297"/>
      <c r="M87" s="257"/>
      <c r="N87" s="270">
        <v>66</v>
      </c>
      <c r="O87" s="268">
        <v>58</v>
      </c>
      <c r="P87" s="271"/>
      <c r="Q87" s="257"/>
      <c r="R87" s="87"/>
    </row>
    <row r="88" spans="1:18" ht="15">
      <c r="A88" s="88" t="s">
        <v>190</v>
      </c>
      <c r="B88" s="162" t="s">
        <v>130</v>
      </c>
      <c r="C88" s="217" t="s">
        <v>173</v>
      </c>
      <c r="D88" s="87"/>
      <c r="E88" s="87"/>
      <c r="F88" s="87">
        <v>72</v>
      </c>
      <c r="G88" s="87"/>
      <c r="H88" s="87"/>
      <c r="I88" s="47"/>
      <c r="J88" s="376">
        <v>3</v>
      </c>
      <c r="K88" s="355"/>
      <c r="L88" s="297"/>
      <c r="M88" s="257">
        <v>72</v>
      </c>
      <c r="N88" s="270"/>
      <c r="O88" s="268"/>
      <c r="P88" s="271"/>
      <c r="Q88" s="257"/>
      <c r="R88" s="87"/>
    </row>
    <row r="89" spans="1:18" ht="15.75" thickBot="1">
      <c r="A89" s="79" t="s">
        <v>189</v>
      </c>
      <c r="B89" s="50" t="s">
        <v>131</v>
      </c>
      <c r="C89" s="218" t="s">
        <v>173</v>
      </c>
      <c r="D89" s="59"/>
      <c r="E89" s="59"/>
      <c r="F89" s="59">
        <v>72</v>
      </c>
      <c r="G89" s="59"/>
      <c r="H89" s="59"/>
      <c r="I89" s="59"/>
      <c r="J89" s="385">
        <v>5</v>
      </c>
      <c r="K89" s="386"/>
      <c r="L89" s="314"/>
      <c r="M89" s="258"/>
      <c r="N89" s="318"/>
      <c r="O89" s="315">
        <v>72</v>
      </c>
      <c r="P89" s="307"/>
      <c r="Q89" s="258"/>
      <c r="R89" s="59"/>
    </row>
    <row r="90" spans="1:18" s="97" customFormat="1" ht="16.5" thickBot="1">
      <c r="A90" s="419" t="s">
        <v>6</v>
      </c>
      <c r="B90" s="420"/>
      <c r="C90" s="235" t="s">
        <v>437</v>
      </c>
      <c r="D90" s="82">
        <v>5116</v>
      </c>
      <c r="E90" s="82">
        <v>832</v>
      </c>
      <c r="F90" s="82">
        <v>4284</v>
      </c>
      <c r="G90" s="82">
        <v>1718</v>
      </c>
      <c r="H90" s="82">
        <v>2526</v>
      </c>
      <c r="I90" s="82">
        <v>40</v>
      </c>
      <c r="J90" s="387"/>
      <c r="K90" s="384">
        <v>612</v>
      </c>
      <c r="L90" s="333">
        <v>792</v>
      </c>
      <c r="M90" s="331">
        <v>504</v>
      </c>
      <c r="N90" s="319">
        <v>612</v>
      </c>
      <c r="O90" s="316">
        <v>432</v>
      </c>
      <c r="P90" s="308">
        <v>576</v>
      </c>
      <c r="Q90" s="302">
        <v>468</v>
      </c>
      <c r="R90" s="310">
        <v>288</v>
      </c>
    </row>
    <row r="91" spans="1:18" s="97" customFormat="1" ht="29.25" customHeight="1">
      <c r="A91" s="207"/>
      <c r="B91" s="209" t="s">
        <v>320</v>
      </c>
      <c r="C91" s="208"/>
      <c r="D91" s="194"/>
      <c r="E91" s="194"/>
      <c r="F91" s="194">
        <v>1044</v>
      </c>
      <c r="G91" s="194"/>
      <c r="H91" s="194"/>
      <c r="I91" s="55"/>
      <c r="J91" s="380"/>
      <c r="K91" s="378"/>
      <c r="L91" s="334"/>
      <c r="M91" s="332"/>
      <c r="N91" s="319"/>
      <c r="O91" s="322"/>
      <c r="P91" s="309"/>
      <c r="Q91" s="303"/>
      <c r="R91" s="311"/>
    </row>
    <row r="92" spans="1:18" s="97" customFormat="1" ht="15.75">
      <c r="A92" s="207"/>
      <c r="B92" s="219" t="s">
        <v>81</v>
      </c>
      <c r="C92" s="208"/>
      <c r="D92" s="194"/>
      <c r="E92" s="194"/>
      <c r="F92" s="194">
        <v>252</v>
      </c>
      <c r="G92" s="194"/>
      <c r="H92" s="194"/>
      <c r="I92" s="46"/>
      <c r="J92" s="380"/>
      <c r="K92" s="378"/>
      <c r="L92" s="334"/>
      <c r="M92" s="332"/>
      <c r="N92" s="323"/>
      <c r="O92" s="322"/>
      <c r="P92" s="308"/>
      <c r="Q92" s="303"/>
      <c r="R92" s="311"/>
    </row>
    <row r="93" spans="1:18" ht="15">
      <c r="A93" s="80" t="s">
        <v>161</v>
      </c>
      <c r="B93" s="80" t="s">
        <v>162</v>
      </c>
      <c r="C93" s="102"/>
      <c r="D93" s="81"/>
      <c r="E93" s="77"/>
      <c r="F93" s="55">
        <v>144</v>
      </c>
      <c r="G93" s="77"/>
      <c r="H93" s="77"/>
      <c r="I93" s="47"/>
      <c r="J93" s="381"/>
      <c r="K93" s="358"/>
      <c r="L93" s="335"/>
      <c r="M93" s="325"/>
      <c r="N93" s="324"/>
      <c r="O93" s="266"/>
      <c r="P93" s="326"/>
      <c r="Q93" s="325"/>
      <c r="R93" s="55">
        <v>144</v>
      </c>
    </row>
    <row r="94" spans="1:18" ht="27" thickBot="1">
      <c r="A94" s="54" t="s">
        <v>163</v>
      </c>
      <c r="B94" s="54" t="s">
        <v>132</v>
      </c>
      <c r="C94" s="210"/>
      <c r="D94" s="81"/>
      <c r="E94" s="77"/>
      <c r="F94" s="55">
        <v>216</v>
      </c>
      <c r="G94" s="77"/>
      <c r="H94" s="77"/>
      <c r="I94" s="47"/>
      <c r="J94" s="381"/>
      <c r="K94" s="358"/>
      <c r="L94" s="335"/>
      <c r="M94" s="325"/>
      <c r="N94" s="324"/>
      <c r="O94" s="266"/>
      <c r="P94" s="326"/>
      <c r="Q94" s="325"/>
      <c r="R94" s="55">
        <v>216</v>
      </c>
    </row>
    <row r="95" spans="1:18" ht="16.5" thickBot="1">
      <c r="A95" s="419" t="s">
        <v>321</v>
      </c>
      <c r="B95" s="420"/>
      <c r="C95" s="101"/>
      <c r="D95" s="82">
        <v>6772</v>
      </c>
      <c r="E95" s="82">
        <v>832</v>
      </c>
      <c r="F95" s="82">
        <v>5940</v>
      </c>
      <c r="G95" s="82"/>
      <c r="H95" s="82"/>
      <c r="I95" s="46"/>
      <c r="J95" s="380"/>
      <c r="K95" s="378"/>
      <c r="L95" s="336"/>
      <c r="M95" s="331"/>
      <c r="N95" s="319"/>
      <c r="O95" s="316"/>
      <c r="P95" s="308"/>
      <c r="Q95" s="302"/>
      <c r="R95" s="310"/>
    </row>
    <row r="96" spans="1:18" ht="15.75" customHeight="1">
      <c r="A96" s="446"/>
      <c r="B96" s="446"/>
      <c r="C96" s="446"/>
      <c r="D96" s="446"/>
      <c r="E96" s="446"/>
      <c r="F96" s="464"/>
      <c r="G96" s="465" t="s">
        <v>319</v>
      </c>
      <c r="H96" s="465"/>
      <c r="I96" s="466"/>
      <c r="J96" s="382"/>
      <c r="K96" s="358">
        <v>14</v>
      </c>
      <c r="L96" s="195">
        <v>13</v>
      </c>
      <c r="M96" s="46">
        <v>11</v>
      </c>
      <c r="N96" s="196">
        <v>10</v>
      </c>
      <c r="O96" s="197">
        <v>11</v>
      </c>
      <c r="P96" s="197">
        <v>9</v>
      </c>
      <c r="Q96" s="283">
        <v>10</v>
      </c>
      <c r="R96" s="46">
        <v>6</v>
      </c>
    </row>
    <row r="97" spans="1:18" ht="15">
      <c r="A97" s="448"/>
      <c r="B97" s="449"/>
      <c r="C97" s="449"/>
      <c r="D97" s="449"/>
      <c r="E97" s="450"/>
      <c r="F97" s="464"/>
      <c r="G97" s="426" t="s">
        <v>165</v>
      </c>
      <c r="H97" s="426"/>
      <c r="I97" s="427"/>
      <c r="J97" s="383"/>
      <c r="K97" s="358">
        <v>0</v>
      </c>
      <c r="L97" s="195">
        <v>0</v>
      </c>
      <c r="M97" s="46">
        <v>108</v>
      </c>
      <c r="N97" s="196">
        <v>108</v>
      </c>
      <c r="O97" s="269">
        <v>0</v>
      </c>
      <c r="P97" s="197">
        <v>72</v>
      </c>
      <c r="Q97" s="283">
        <v>72</v>
      </c>
      <c r="R97" s="46">
        <v>0</v>
      </c>
    </row>
    <row r="98" spans="1:18" ht="20.25" customHeight="1">
      <c r="A98" s="446" t="s">
        <v>248</v>
      </c>
      <c r="B98" s="446"/>
      <c r="C98" s="446"/>
      <c r="D98" s="446"/>
      <c r="E98" s="446"/>
      <c r="F98" s="464"/>
      <c r="G98" s="426" t="s">
        <v>202</v>
      </c>
      <c r="H98" s="426"/>
      <c r="I98" s="427"/>
      <c r="J98" s="383"/>
      <c r="K98" s="358">
        <v>0</v>
      </c>
      <c r="L98" s="195">
        <v>0</v>
      </c>
      <c r="M98" s="46"/>
      <c r="N98" s="196">
        <v>108</v>
      </c>
      <c r="O98" s="269">
        <v>180</v>
      </c>
      <c r="P98" s="197">
        <v>144</v>
      </c>
      <c r="Q98" s="283">
        <v>72</v>
      </c>
      <c r="R98" s="46">
        <v>180</v>
      </c>
    </row>
    <row r="99" spans="1:18" ht="17.25" customHeight="1">
      <c r="A99" s="426" t="s">
        <v>164</v>
      </c>
      <c r="B99" s="426"/>
      <c r="C99" s="426"/>
      <c r="D99" s="426"/>
      <c r="E99" s="426"/>
      <c r="F99" s="464"/>
      <c r="G99" s="426" t="s">
        <v>166</v>
      </c>
      <c r="H99" s="426"/>
      <c r="I99" s="427"/>
      <c r="J99" s="383"/>
      <c r="K99" s="379">
        <v>0</v>
      </c>
      <c r="L99" s="337">
        <v>4</v>
      </c>
      <c r="M99" s="327">
        <v>1</v>
      </c>
      <c r="N99" s="330">
        <v>3</v>
      </c>
      <c r="O99" s="329">
        <v>3</v>
      </c>
      <c r="P99" s="328">
        <v>5</v>
      </c>
      <c r="Q99" s="327">
        <v>2</v>
      </c>
      <c r="R99" s="312">
        <v>4</v>
      </c>
    </row>
    <row r="100" spans="1:18" ht="15">
      <c r="A100" s="426" t="s">
        <v>296</v>
      </c>
      <c r="B100" s="426"/>
      <c r="C100" s="426"/>
      <c r="D100" s="426"/>
      <c r="E100" s="426"/>
      <c r="F100" s="464"/>
      <c r="G100" s="426" t="s">
        <v>167</v>
      </c>
      <c r="H100" s="426"/>
      <c r="I100" s="427"/>
      <c r="J100" s="383"/>
      <c r="K100" s="379">
        <v>1</v>
      </c>
      <c r="L100" s="337">
        <v>8</v>
      </c>
      <c r="M100" s="327">
        <v>4</v>
      </c>
      <c r="N100" s="330">
        <v>6</v>
      </c>
      <c r="O100" s="390">
        <v>6</v>
      </c>
      <c r="P100" s="328">
        <v>4</v>
      </c>
      <c r="Q100" s="327">
        <v>5</v>
      </c>
      <c r="R100" s="312">
        <v>5</v>
      </c>
    </row>
    <row r="101" spans="1:18" ht="17.25" customHeight="1">
      <c r="A101" s="426" t="s">
        <v>368</v>
      </c>
      <c r="B101" s="426"/>
      <c r="C101" s="426"/>
      <c r="D101" s="426"/>
      <c r="E101" s="426"/>
      <c r="F101" s="464"/>
      <c r="G101" s="426" t="s">
        <v>168</v>
      </c>
      <c r="H101" s="426"/>
      <c r="I101" s="427"/>
      <c r="J101" s="383"/>
      <c r="K101" s="379">
        <v>0</v>
      </c>
      <c r="L101" s="337">
        <v>0</v>
      </c>
      <c r="M101" s="327">
        <v>0</v>
      </c>
      <c r="N101" s="330">
        <v>0</v>
      </c>
      <c r="O101" s="329">
        <v>0</v>
      </c>
      <c r="P101" s="328">
        <v>0</v>
      </c>
      <c r="Q101" s="327">
        <v>0</v>
      </c>
      <c r="R101" s="312">
        <v>0</v>
      </c>
    </row>
    <row r="102" spans="3:15" ht="6.75" customHeight="1">
      <c r="C102" s="114"/>
      <c r="D102" s="115"/>
      <c r="E102" s="115"/>
      <c r="F102" s="115"/>
      <c r="G102" s="115"/>
      <c r="H102" s="115"/>
      <c r="I102" s="115"/>
      <c r="J102" s="115"/>
      <c r="K102" s="115"/>
      <c r="L102" s="115"/>
      <c r="M102" s="115"/>
      <c r="N102" s="116"/>
      <c r="O102" s="116"/>
    </row>
    <row r="103" spans="3:15" ht="15.75" customHeight="1">
      <c r="C103" s="114"/>
      <c r="D103" s="447"/>
      <c r="E103" s="447"/>
      <c r="F103" s="447"/>
      <c r="G103" s="447"/>
      <c r="H103" s="447"/>
      <c r="I103" s="447"/>
      <c r="J103" s="447"/>
      <c r="K103" s="447"/>
      <c r="L103" s="447"/>
      <c r="M103" s="447"/>
      <c r="N103" s="447"/>
      <c r="O103" s="116"/>
    </row>
    <row r="104" spans="3:15" ht="15.75">
      <c r="C104" s="114"/>
      <c r="D104" s="115"/>
      <c r="E104" s="115"/>
      <c r="F104" s="115"/>
      <c r="G104" s="115"/>
      <c r="H104" s="115"/>
      <c r="I104" s="115"/>
      <c r="J104" s="115"/>
      <c r="K104" s="115"/>
      <c r="L104" s="115"/>
      <c r="M104" s="115"/>
      <c r="N104" s="116"/>
      <c r="O104" s="116"/>
    </row>
    <row r="105" spans="3:15" ht="15.75">
      <c r="C105" s="117"/>
      <c r="D105" s="114"/>
      <c r="E105" s="118"/>
      <c r="F105" s="115"/>
      <c r="G105" s="115"/>
      <c r="H105" s="115"/>
      <c r="I105" s="115"/>
      <c r="J105" s="115"/>
      <c r="K105" s="115"/>
      <c r="L105" s="115"/>
      <c r="M105" s="115"/>
      <c r="N105" s="119"/>
      <c r="O105" s="116"/>
    </row>
    <row r="106" spans="3:15" ht="15.75">
      <c r="C106" s="114"/>
      <c r="D106" s="115"/>
      <c r="E106" s="115"/>
      <c r="F106" s="115"/>
      <c r="G106" s="115"/>
      <c r="H106" s="115"/>
      <c r="I106" s="115"/>
      <c r="J106" s="115"/>
      <c r="K106" s="115"/>
      <c r="L106" s="115"/>
      <c r="M106" s="115"/>
      <c r="N106" s="116"/>
      <c r="O106" s="120"/>
    </row>
    <row r="107" spans="3:15" ht="15.75">
      <c r="C107" s="120"/>
      <c r="D107" s="121"/>
      <c r="E107" s="121"/>
      <c r="F107" s="121"/>
      <c r="G107" s="121"/>
      <c r="H107" s="121"/>
      <c r="I107" s="121"/>
      <c r="J107" s="121"/>
      <c r="K107" s="121"/>
      <c r="L107" s="121"/>
      <c r="M107" s="121"/>
      <c r="N107" s="116"/>
      <c r="O107" s="116"/>
    </row>
  </sheetData>
  <sheetProtection/>
  <mergeCells count="31">
    <mergeCell ref="A1:R2"/>
    <mergeCell ref="Q4:R4"/>
    <mergeCell ref="F5:F8"/>
    <mergeCell ref="A3:A8"/>
    <mergeCell ref="B3:B8"/>
    <mergeCell ref="A101:E101"/>
    <mergeCell ref="F96:F101"/>
    <mergeCell ref="G96:I96"/>
    <mergeCell ref="G99:I99"/>
    <mergeCell ref="K3:R3"/>
    <mergeCell ref="D103:N103"/>
    <mergeCell ref="A98:E98"/>
    <mergeCell ref="G100:I100"/>
    <mergeCell ref="A97:E97"/>
    <mergeCell ref="G97:I97"/>
    <mergeCell ref="A100:E100"/>
    <mergeCell ref="O4:P4"/>
    <mergeCell ref="A99:E99"/>
    <mergeCell ref="F4:I4"/>
    <mergeCell ref="M4:N4"/>
    <mergeCell ref="A90:B90"/>
    <mergeCell ref="D4:D8"/>
    <mergeCell ref="E4:E8"/>
    <mergeCell ref="G98:I98"/>
    <mergeCell ref="A96:E96"/>
    <mergeCell ref="D3:I3"/>
    <mergeCell ref="A95:B95"/>
    <mergeCell ref="C3:C8"/>
    <mergeCell ref="K4:L4"/>
    <mergeCell ref="G101:I101"/>
    <mergeCell ref="G5:J7"/>
  </mergeCells>
  <printOptions/>
  <pageMargins left="0.35433070866141736" right="0.2755905511811024" top="0.1968503937007874" bottom="0.1968503937007874" header="0.15748031496062992" footer="0.31496062992125984"/>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A106"/>
  <sheetViews>
    <sheetView zoomScale="85" zoomScaleNormal="85" zoomScaleSheetLayoutView="100" zoomScalePageLayoutView="0" workbookViewId="0" topLeftCell="A46">
      <selection activeCell="A42" sqref="A42"/>
    </sheetView>
  </sheetViews>
  <sheetFormatPr defaultColWidth="9.140625" defaultRowHeight="15"/>
  <cols>
    <col min="1" max="1" width="123.00390625" style="37" customWidth="1"/>
  </cols>
  <sheetData>
    <row r="1" ht="33.75" customHeight="1">
      <c r="A1" s="45" t="s">
        <v>428</v>
      </c>
    </row>
    <row r="2" ht="69" customHeight="1">
      <c r="A2" s="220" t="s">
        <v>410</v>
      </c>
    </row>
    <row r="3" s="38" customFormat="1" ht="18.75" customHeight="1">
      <c r="A3" s="221" t="s">
        <v>327</v>
      </c>
    </row>
    <row r="4" s="38" customFormat="1" ht="18" customHeight="1">
      <c r="A4" s="44" t="s">
        <v>414</v>
      </c>
    </row>
    <row r="5" s="38" customFormat="1" ht="32.25" customHeight="1">
      <c r="A5" s="44" t="s">
        <v>415</v>
      </c>
    </row>
    <row r="6" s="38" customFormat="1" ht="48.75" customHeight="1">
      <c r="A6" s="44" t="s">
        <v>417</v>
      </c>
    </row>
    <row r="7" s="38" customFormat="1" ht="64.5" customHeight="1">
      <c r="A7" s="220" t="s">
        <v>416</v>
      </c>
    </row>
    <row r="8" s="38" customFormat="1" ht="60.75" customHeight="1">
      <c r="A8" s="220" t="s">
        <v>390</v>
      </c>
    </row>
    <row r="9" s="38" customFormat="1" ht="50.25" customHeight="1">
      <c r="A9" s="220" t="s">
        <v>418</v>
      </c>
    </row>
    <row r="10" s="38" customFormat="1" ht="63.75" customHeight="1">
      <c r="A10" s="44" t="s">
        <v>391</v>
      </c>
    </row>
    <row r="11" s="38" customFormat="1" ht="50.25" customHeight="1">
      <c r="A11" s="44" t="s">
        <v>413</v>
      </c>
    </row>
    <row r="12" s="38" customFormat="1" ht="48" customHeight="1">
      <c r="A12" s="220" t="s">
        <v>392</v>
      </c>
    </row>
    <row r="13" s="38" customFormat="1" ht="48" customHeight="1">
      <c r="A13" s="220" t="s">
        <v>412</v>
      </c>
    </row>
    <row r="14" s="38" customFormat="1" ht="33" customHeight="1">
      <c r="A14" s="44" t="s">
        <v>411</v>
      </c>
    </row>
    <row r="15" s="38" customFormat="1" ht="33" customHeight="1">
      <c r="A15" s="44" t="str">
        <f>'[1]пояснения к макету'!$A$12</f>
        <v>Профессиональный стандарт "Повар", утвержденный приказом Министерства труда и социальной защиты РФ от 8 сентября 2015 №610н</v>
      </c>
    </row>
    <row r="16" s="38" customFormat="1" ht="31.5" customHeight="1">
      <c r="A16" s="44" t="s">
        <v>427</v>
      </c>
    </row>
    <row r="17" s="38" customFormat="1" ht="21" customHeight="1">
      <c r="A17" s="45" t="s">
        <v>429</v>
      </c>
    </row>
    <row r="18" s="38" customFormat="1" ht="303.75" customHeight="1">
      <c r="A18" s="44" t="s">
        <v>420</v>
      </c>
    </row>
    <row r="19" s="38" customFormat="1" ht="181.5" customHeight="1">
      <c r="A19" s="44" t="s">
        <v>419</v>
      </c>
    </row>
    <row r="20" s="38" customFormat="1" ht="102.75" customHeight="1">
      <c r="A20" s="253" t="s">
        <v>393</v>
      </c>
    </row>
    <row r="21" s="38" customFormat="1" ht="16.5" customHeight="1">
      <c r="A21" s="226" t="s">
        <v>394</v>
      </c>
    </row>
    <row r="22" s="38" customFormat="1" ht="15.75" customHeight="1">
      <c r="A22" s="222" t="s">
        <v>395</v>
      </c>
    </row>
    <row r="23" s="38" customFormat="1" ht="17.25" customHeight="1">
      <c r="A23" s="223" t="s">
        <v>430</v>
      </c>
    </row>
    <row r="24" s="38" customFormat="1" ht="163.5" customHeight="1">
      <c r="A24" s="253" t="s">
        <v>422</v>
      </c>
    </row>
    <row r="25" s="38" customFormat="1" ht="207" customHeight="1">
      <c r="A25" s="253" t="s">
        <v>421</v>
      </c>
    </row>
    <row r="26" s="38" customFormat="1" ht="14.25" customHeight="1">
      <c r="A26" s="223" t="s">
        <v>431</v>
      </c>
    </row>
    <row r="27" s="38" customFormat="1" ht="33" customHeight="1">
      <c r="A27" s="222" t="s">
        <v>328</v>
      </c>
    </row>
    <row r="28" s="38" customFormat="1" ht="31.5" customHeight="1">
      <c r="A28" s="253" t="s">
        <v>396</v>
      </c>
    </row>
    <row r="29" s="38" customFormat="1" ht="14.25" customHeight="1">
      <c r="A29" s="222" t="s">
        <v>397</v>
      </c>
    </row>
    <row r="30" s="160" customFormat="1" ht="30.75" customHeight="1">
      <c r="A30" s="222" t="s">
        <v>398</v>
      </c>
    </row>
    <row r="31" s="38" customFormat="1" ht="15.75">
      <c r="A31" s="222" t="s">
        <v>407</v>
      </c>
    </row>
    <row r="32" s="38" customFormat="1" ht="15" customHeight="1">
      <c r="A32" s="222" t="s">
        <v>399</v>
      </c>
    </row>
    <row r="33" s="38" customFormat="1" ht="15.75">
      <c r="A33" s="222" t="s">
        <v>408</v>
      </c>
    </row>
    <row r="34" s="38" customFormat="1" ht="15.75">
      <c r="A34" s="222" t="s">
        <v>409</v>
      </c>
    </row>
    <row r="35" s="38" customFormat="1" ht="115.5" customHeight="1">
      <c r="A35" s="253" t="s">
        <v>424</v>
      </c>
    </row>
    <row r="36" s="38" customFormat="1" ht="176.25" customHeight="1">
      <c r="A36" s="253" t="s">
        <v>423</v>
      </c>
    </row>
    <row r="37" s="38" customFormat="1" ht="97.5" customHeight="1">
      <c r="A37" s="253" t="s">
        <v>400</v>
      </c>
    </row>
    <row r="38" s="38" customFormat="1" ht="114" customHeight="1">
      <c r="A38" s="253" t="s">
        <v>401</v>
      </c>
    </row>
    <row r="39" s="38" customFormat="1" ht="115.5" customHeight="1">
      <c r="A39" s="253" t="s">
        <v>402</v>
      </c>
    </row>
    <row r="40" s="38" customFormat="1" ht="222" customHeight="1">
      <c r="A40" s="253" t="s">
        <v>403</v>
      </c>
    </row>
    <row r="41" s="38" customFormat="1" ht="143.25" customHeight="1">
      <c r="A41" s="253" t="s">
        <v>404</v>
      </c>
    </row>
    <row r="42" s="38" customFormat="1" ht="15.75">
      <c r="A42" s="223" t="s">
        <v>432</v>
      </c>
    </row>
    <row r="43" s="38" customFormat="1" ht="112.5" customHeight="1">
      <c r="A43" s="253" t="s">
        <v>425</v>
      </c>
    </row>
    <row r="44" s="38" customFormat="1" ht="128.25" customHeight="1">
      <c r="A44" s="253" t="s">
        <v>426</v>
      </c>
    </row>
    <row r="45" s="38" customFormat="1" ht="86.25" customHeight="1">
      <c r="A45" s="253" t="s">
        <v>405</v>
      </c>
    </row>
    <row r="46" s="38" customFormat="1" ht="162.75" customHeight="1">
      <c r="A46" s="253" t="s">
        <v>406</v>
      </c>
    </row>
    <row r="47" s="38" customFormat="1" ht="15.75">
      <c r="A47" s="222"/>
    </row>
    <row r="48" s="38" customFormat="1" ht="15.75">
      <c r="A48" s="222"/>
    </row>
    <row r="49" s="38" customFormat="1" ht="15.75">
      <c r="A49" s="222"/>
    </row>
    <row r="50" s="38" customFormat="1" ht="15.75">
      <c r="A50" s="222"/>
    </row>
    <row r="51" s="38" customFormat="1" ht="15.75">
      <c r="A51" s="224"/>
    </row>
    <row r="52" s="38" customFormat="1" ht="15.75">
      <c r="A52" s="224"/>
    </row>
    <row r="53" s="38" customFormat="1" ht="15.75">
      <c r="A53" s="224"/>
    </row>
    <row r="54" s="38" customFormat="1" ht="15">
      <c r="A54" s="39"/>
    </row>
    <row r="55" s="38" customFormat="1" ht="15">
      <c r="A55" s="39"/>
    </row>
    <row r="56" s="38" customFormat="1" ht="15">
      <c r="A56" s="39"/>
    </row>
    <row r="57" s="38" customFormat="1" ht="15">
      <c r="A57" s="39"/>
    </row>
    <row r="58" s="38" customFormat="1" ht="15">
      <c r="A58" s="39"/>
    </row>
    <row r="59" s="38" customFormat="1" ht="15">
      <c r="A59" s="39"/>
    </row>
    <row r="60" s="38" customFormat="1" ht="15">
      <c r="A60" s="39"/>
    </row>
    <row r="61" s="38" customFormat="1" ht="15">
      <c r="A61" s="39"/>
    </row>
    <row r="62" s="38" customFormat="1" ht="15">
      <c r="A62" s="39"/>
    </row>
    <row r="63" s="38" customFormat="1" ht="15">
      <c r="A63" s="39"/>
    </row>
    <row r="64" s="38" customFormat="1" ht="15">
      <c r="A64" s="39"/>
    </row>
    <row r="65" s="38" customFormat="1" ht="15">
      <c r="A65" s="39"/>
    </row>
    <row r="66" s="38" customFormat="1" ht="15">
      <c r="A66" s="39"/>
    </row>
    <row r="67" s="38" customFormat="1" ht="15">
      <c r="A67" s="39"/>
    </row>
    <row r="68" s="38" customFormat="1" ht="15">
      <c r="A68" s="39"/>
    </row>
    <row r="69" s="38" customFormat="1" ht="15">
      <c r="A69" s="39"/>
    </row>
    <row r="70" s="38" customFormat="1" ht="15">
      <c r="A70" s="39"/>
    </row>
    <row r="71" s="38" customFormat="1" ht="15">
      <c r="A71" s="39"/>
    </row>
    <row r="72" s="38" customFormat="1" ht="15">
      <c r="A72" s="39"/>
    </row>
    <row r="73" s="38" customFormat="1" ht="15">
      <c r="A73" s="39"/>
    </row>
    <row r="74" s="38" customFormat="1" ht="15">
      <c r="A74" s="39"/>
    </row>
    <row r="75" s="38" customFormat="1" ht="15">
      <c r="A75" s="39"/>
    </row>
    <row r="76" s="38" customFormat="1" ht="15">
      <c r="A76" s="39"/>
    </row>
    <row r="77" s="38" customFormat="1" ht="15">
      <c r="A77" s="39"/>
    </row>
    <row r="78" s="38" customFormat="1" ht="15">
      <c r="A78" s="39"/>
    </row>
    <row r="79" s="38" customFormat="1" ht="15">
      <c r="A79" s="39"/>
    </row>
    <row r="80" s="38" customFormat="1" ht="15">
      <c r="A80" s="39"/>
    </row>
    <row r="81" s="38" customFormat="1" ht="15">
      <c r="A81" s="39"/>
    </row>
    <row r="82" s="38" customFormat="1" ht="15">
      <c r="A82" s="39"/>
    </row>
    <row r="83" s="38" customFormat="1" ht="15">
      <c r="A83" s="39"/>
    </row>
    <row r="84" s="38" customFormat="1" ht="15">
      <c r="A84" s="39"/>
    </row>
    <row r="85" s="38" customFormat="1" ht="15">
      <c r="A85" s="39"/>
    </row>
    <row r="86" s="38" customFormat="1" ht="15">
      <c r="A86" s="39"/>
    </row>
    <row r="87" s="38" customFormat="1" ht="15">
      <c r="A87" s="39"/>
    </row>
    <row r="88" s="38" customFormat="1" ht="15">
      <c r="A88" s="39"/>
    </row>
    <row r="89" s="38" customFormat="1" ht="15">
      <c r="A89" s="39"/>
    </row>
    <row r="90" s="38" customFormat="1" ht="15">
      <c r="A90" s="39"/>
    </row>
    <row r="91" s="38" customFormat="1" ht="15">
      <c r="A91" s="39"/>
    </row>
    <row r="92" s="38" customFormat="1" ht="15">
      <c r="A92" s="39"/>
    </row>
    <row r="93" s="38" customFormat="1" ht="15">
      <c r="A93" s="39"/>
    </row>
    <row r="94" s="38" customFormat="1" ht="15">
      <c r="A94" s="39"/>
    </row>
    <row r="95" s="38" customFormat="1" ht="15">
      <c r="A95" s="39"/>
    </row>
    <row r="96" s="38" customFormat="1" ht="15">
      <c r="A96" s="39"/>
    </row>
    <row r="97" s="38" customFormat="1" ht="15">
      <c r="A97" s="39"/>
    </row>
    <row r="98" s="38" customFormat="1" ht="15">
      <c r="A98" s="39"/>
    </row>
    <row r="99" s="38" customFormat="1" ht="15">
      <c r="A99" s="39"/>
    </row>
    <row r="100" s="38" customFormat="1" ht="15">
      <c r="A100" s="39"/>
    </row>
    <row r="101" s="38" customFormat="1" ht="15">
      <c r="A101" s="39"/>
    </row>
    <row r="102" s="38" customFormat="1" ht="15">
      <c r="A102" s="39"/>
    </row>
    <row r="103" s="38" customFormat="1" ht="15">
      <c r="A103" s="39"/>
    </row>
    <row r="104" s="38" customFormat="1" ht="15">
      <c r="A104" s="39"/>
    </row>
    <row r="105" s="38" customFormat="1" ht="15">
      <c r="A105" s="39"/>
    </row>
    <row r="106" s="38" customFormat="1" ht="15">
      <c r="A106" s="39"/>
    </row>
  </sheetData>
  <sheetProtection/>
  <printOptions/>
  <pageMargins left="0.21" right="0.26" top="0.5" bottom="0.46" header="0.5" footer="0.2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B29"/>
  <sheetViews>
    <sheetView zoomScale="75" zoomScaleNormal="75" zoomScalePageLayoutView="0" workbookViewId="0" topLeftCell="A1">
      <selection activeCell="A1" sqref="A1:B1"/>
    </sheetView>
  </sheetViews>
  <sheetFormatPr defaultColWidth="9.140625" defaultRowHeight="15"/>
  <cols>
    <col min="1" max="1" width="8.421875" style="0" customWidth="1"/>
    <col min="2" max="2" width="102.140625" style="0" customWidth="1"/>
  </cols>
  <sheetData>
    <row r="1" spans="1:2" ht="33" customHeight="1">
      <c r="A1" s="470" t="s">
        <v>298</v>
      </c>
      <c r="B1" s="470"/>
    </row>
    <row r="2" spans="1:2" ht="18.75">
      <c r="A2" s="40" t="s">
        <v>174</v>
      </c>
      <c r="B2" s="40" t="s">
        <v>175</v>
      </c>
    </row>
    <row r="3" spans="1:2" ht="18.75">
      <c r="A3" s="40"/>
      <c r="B3" s="124" t="s">
        <v>229</v>
      </c>
    </row>
    <row r="4" spans="1:2" ht="18.75">
      <c r="A4" s="43" t="s">
        <v>206</v>
      </c>
      <c r="B4" s="41" t="s">
        <v>225</v>
      </c>
    </row>
    <row r="5" spans="1:2" ht="18.75">
      <c r="A5" s="43" t="s">
        <v>207</v>
      </c>
      <c r="B5" s="41" t="s">
        <v>226</v>
      </c>
    </row>
    <row r="6" spans="1:2" ht="18.75">
      <c r="A6" s="43" t="s">
        <v>208</v>
      </c>
      <c r="B6" s="41" t="s">
        <v>299</v>
      </c>
    </row>
    <row r="7" spans="1:2" ht="18.75">
      <c r="A7" s="43" t="s">
        <v>209</v>
      </c>
      <c r="B7" s="41" t="s">
        <v>227</v>
      </c>
    </row>
    <row r="8" spans="1:2" ht="18.75">
      <c r="A8" s="43" t="s">
        <v>210</v>
      </c>
      <c r="B8" s="41" t="s">
        <v>238</v>
      </c>
    </row>
    <row r="9" spans="1:2" ht="18.75">
      <c r="A9" s="43" t="s">
        <v>211</v>
      </c>
      <c r="B9" s="41" t="s">
        <v>300</v>
      </c>
    </row>
    <row r="10" spans="1:2" ht="18.75">
      <c r="A10" s="43" t="s">
        <v>212</v>
      </c>
      <c r="B10" s="41" t="s">
        <v>301</v>
      </c>
    </row>
    <row r="11" spans="1:2" ht="18.75">
      <c r="A11" s="43" t="s">
        <v>213</v>
      </c>
      <c r="B11" s="41" t="s">
        <v>232</v>
      </c>
    </row>
    <row r="12" spans="1:2" ht="18.75">
      <c r="A12" s="43" t="s">
        <v>214</v>
      </c>
      <c r="B12" s="41" t="s">
        <v>302</v>
      </c>
    </row>
    <row r="13" spans="1:2" ht="18.75">
      <c r="A13" s="43" t="s">
        <v>217</v>
      </c>
      <c r="B13" s="41" t="s">
        <v>303</v>
      </c>
    </row>
    <row r="14" spans="1:2" ht="24" customHeight="1">
      <c r="A14" s="43" t="s">
        <v>218</v>
      </c>
      <c r="B14" s="41" t="s">
        <v>304</v>
      </c>
    </row>
    <row r="15" spans="1:2" ht="18.75">
      <c r="A15" s="43" t="s">
        <v>219</v>
      </c>
      <c r="B15" s="41" t="s">
        <v>228</v>
      </c>
    </row>
    <row r="16" spans="1:2" ht="18.75">
      <c r="A16" s="43"/>
      <c r="B16" s="125" t="s">
        <v>230</v>
      </c>
    </row>
    <row r="17" spans="1:2" ht="18.75">
      <c r="A17" s="43" t="s">
        <v>220</v>
      </c>
      <c r="B17" s="42" t="s">
        <v>231</v>
      </c>
    </row>
    <row r="18" spans="1:2" ht="18.75">
      <c r="A18" s="43" t="s">
        <v>221</v>
      </c>
      <c r="B18" s="42" t="s">
        <v>305</v>
      </c>
    </row>
    <row r="19" spans="1:2" ht="18.75">
      <c r="A19" s="43" t="s">
        <v>222</v>
      </c>
      <c r="B19" s="42" t="s">
        <v>306</v>
      </c>
    </row>
    <row r="20" spans="1:2" ht="18.75">
      <c r="A20" s="43"/>
      <c r="B20" s="125" t="s">
        <v>307</v>
      </c>
    </row>
    <row r="21" spans="1:2" ht="18.75">
      <c r="A21" s="43" t="s">
        <v>223</v>
      </c>
      <c r="B21" s="42" t="s">
        <v>233</v>
      </c>
    </row>
    <row r="22" spans="1:2" ht="18.75">
      <c r="A22" s="43" t="s">
        <v>224</v>
      </c>
      <c r="B22" s="42" t="s">
        <v>234</v>
      </c>
    </row>
    <row r="23" spans="1:2" ht="18.75">
      <c r="A23" s="43"/>
      <c r="B23" s="125" t="s">
        <v>216</v>
      </c>
    </row>
    <row r="24" spans="1:2" ht="18.75">
      <c r="A24" s="43" t="s">
        <v>308</v>
      </c>
      <c r="B24" s="42" t="s">
        <v>235</v>
      </c>
    </row>
    <row r="25" spans="1:2" ht="18.75">
      <c r="A25" s="43" t="s">
        <v>309</v>
      </c>
      <c r="B25" s="42" t="s">
        <v>236</v>
      </c>
    </row>
    <row r="26" spans="1:2" ht="18.75">
      <c r="A26" s="43" t="s">
        <v>310</v>
      </c>
      <c r="B26" s="42" t="s">
        <v>237</v>
      </c>
    </row>
    <row r="27" spans="1:2" ht="18.75">
      <c r="A27" s="43"/>
      <c r="B27" s="125" t="s">
        <v>215</v>
      </c>
    </row>
    <row r="28" spans="1:2" ht="18.75">
      <c r="A28" s="43" t="s">
        <v>313</v>
      </c>
      <c r="B28" s="42" t="s">
        <v>311</v>
      </c>
    </row>
    <row r="29" spans="1:2" ht="18.75">
      <c r="A29" s="126" t="s">
        <v>314</v>
      </c>
      <c r="B29" s="42" t="s">
        <v>312</v>
      </c>
    </row>
  </sheetData>
  <sheetProtection/>
  <mergeCells count="1">
    <mergeCell ref="A1:B1"/>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P37"/>
  <sheetViews>
    <sheetView zoomScalePageLayoutView="0" workbookViewId="0" topLeftCell="B4">
      <selection activeCell="S18" sqref="S18"/>
    </sheetView>
  </sheetViews>
  <sheetFormatPr defaultColWidth="9.140625" defaultRowHeight="15"/>
  <sheetData>
    <row r="2" spans="1:13" ht="18.75">
      <c r="A2" s="472" t="s">
        <v>297</v>
      </c>
      <c r="B2" s="472"/>
      <c r="C2" s="472"/>
      <c r="D2" s="472"/>
      <c r="E2" s="472"/>
      <c r="F2" s="472"/>
      <c r="G2" s="472"/>
      <c r="H2" s="472"/>
      <c r="I2" s="472"/>
      <c r="J2" s="472"/>
      <c r="K2" s="472"/>
      <c r="L2" s="472"/>
      <c r="M2" s="472"/>
    </row>
    <row r="3" spans="1:13" ht="15">
      <c r="A3" s="473" t="s">
        <v>239</v>
      </c>
      <c r="B3" s="473"/>
      <c r="C3" s="473"/>
      <c r="D3" s="473"/>
      <c r="E3" s="473"/>
      <c r="F3" s="473"/>
      <c r="G3" s="473"/>
      <c r="H3" s="473"/>
      <c r="I3" s="473"/>
      <c r="J3" s="473"/>
      <c r="K3" s="473"/>
      <c r="L3" s="473"/>
      <c r="M3" s="473"/>
    </row>
    <row r="4" spans="1:13" ht="15">
      <c r="A4" s="473" t="s">
        <v>240</v>
      </c>
      <c r="B4" s="473"/>
      <c r="C4" s="473"/>
      <c r="D4" s="473"/>
      <c r="E4" s="473"/>
      <c r="F4" s="473"/>
      <c r="G4" s="473"/>
      <c r="H4" s="473"/>
      <c r="I4" s="473"/>
      <c r="J4" s="473"/>
      <c r="K4" s="473"/>
      <c r="L4" s="473"/>
      <c r="M4" s="473"/>
    </row>
    <row r="5" spans="1:13" ht="4.5" customHeight="1">
      <c r="A5" s="473" t="s">
        <v>316</v>
      </c>
      <c r="B5" s="473"/>
      <c r="C5" s="473"/>
      <c r="D5" s="473"/>
      <c r="E5" s="473"/>
      <c r="F5" s="473"/>
      <c r="G5" s="473"/>
      <c r="H5" s="473"/>
      <c r="I5" s="473"/>
      <c r="J5" s="473"/>
      <c r="K5" s="473"/>
      <c r="L5" s="473"/>
      <c r="M5" s="473"/>
    </row>
    <row r="6" spans="1:13" ht="15">
      <c r="A6" s="473" t="s">
        <v>317</v>
      </c>
      <c r="B6" s="473"/>
      <c r="C6" s="473"/>
      <c r="D6" s="473"/>
      <c r="E6" s="473"/>
      <c r="F6" s="473"/>
      <c r="G6" s="473"/>
      <c r="H6" s="473"/>
      <c r="I6" s="473"/>
      <c r="J6" s="473"/>
      <c r="K6" s="473"/>
      <c r="L6" s="473"/>
      <c r="M6" s="473"/>
    </row>
    <row r="7" spans="1:13" ht="15">
      <c r="A7" s="473" t="s">
        <v>340</v>
      </c>
      <c r="B7" s="473"/>
      <c r="C7" s="473"/>
      <c r="D7" s="473"/>
      <c r="E7" s="473"/>
      <c r="F7" s="473"/>
      <c r="G7" s="473"/>
      <c r="H7" s="473"/>
      <c r="I7" s="473"/>
      <c r="J7" s="473"/>
      <c r="K7" s="473"/>
      <c r="L7" s="473"/>
      <c r="M7" s="473"/>
    </row>
    <row r="8" ht="4.5" customHeight="1">
      <c r="B8" s="36"/>
    </row>
    <row r="9" spans="1:13" ht="15.75">
      <c r="A9" s="474" t="s">
        <v>128</v>
      </c>
      <c r="B9" s="474"/>
      <c r="C9" s="474"/>
      <c r="D9" s="474"/>
      <c r="E9" s="474"/>
      <c r="F9" s="474"/>
      <c r="G9" s="474"/>
      <c r="H9" s="474"/>
      <c r="I9" s="474"/>
      <c r="J9" s="474"/>
      <c r="K9" s="474"/>
      <c r="L9" s="474"/>
      <c r="M9" s="474"/>
    </row>
    <row r="10" spans="1:13" ht="15.75">
      <c r="A10" s="474" t="s">
        <v>255</v>
      </c>
      <c r="B10" s="474"/>
      <c r="C10" s="474"/>
      <c r="D10" s="474"/>
      <c r="E10" s="474"/>
      <c r="F10" s="474"/>
      <c r="G10" s="474"/>
      <c r="H10" s="474"/>
      <c r="I10" s="474"/>
      <c r="J10" s="474"/>
      <c r="K10" s="474"/>
      <c r="L10" s="474"/>
      <c r="M10" s="474"/>
    </row>
    <row r="11" spans="1:13" ht="15.75">
      <c r="A11" s="474" t="s">
        <v>256</v>
      </c>
      <c r="B11" s="474"/>
      <c r="C11" s="474"/>
      <c r="D11" s="474"/>
      <c r="E11" s="474"/>
      <c r="F11" s="474"/>
      <c r="G11" s="474"/>
      <c r="H11" s="474"/>
      <c r="I11" s="474"/>
      <c r="J11" s="474"/>
      <c r="K11" s="474"/>
      <c r="L11" s="474"/>
      <c r="M11" s="474"/>
    </row>
    <row r="12" spans="1:13" ht="15.75">
      <c r="A12" s="474" t="s">
        <v>195</v>
      </c>
      <c r="B12" s="474"/>
      <c r="C12" s="474"/>
      <c r="D12" s="474"/>
      <c r="E12" s="474"/>
      <c r="F12" s="474"/>
      <c r="G12" s="474"/>
      <c r="H12" s="474"/>
      <c r="I12" s="474"/>
      <c r="J12" s="474"/>
      <c r="K12" s="474"/>
      <c r="L12" s="474"/>
      <c r="M12" s="474"/>
    </row>
    <row r="13" spans="1:13" ht="13.5" customHeight="1">
      <c r="A13" s="161"/>
      <c r="B13" s="474" t="s">
        <v>257</v>
      </c>
      <c r="C13" s="474"/>
      <c r="D13" s="474"/>
      <c r="E13" s="474"/>
      <c r="F13" s="474"/>
      <c r="G13" s="474"/>
      <c r="H13" s="474"/>
      <c r="I13" s="474"/>
      <c r="J13" s="474"/>
      <c r="K13" s="474"/>
      <c r="L13" s="474"/>
      <c r="M13" s="161"/>
    </row>
    <row r="14" spans="1:13" ht="15.75">
      <c r="A14" s="474" t="s">
        <v>260</v>
      </c>
      <c r="B14" s="474"/>
      <c r="C14" s="474"/>
      <c r="D14" s="474"/>
      <c r="E14" s="474"/>
      <c r="F14" s="474"/>
      <c r="G14" s="474"/>
      <c r="H14" s="474"/>
      <c r="I14" s="474"/>
      <c r="J14" s="474"/>
      <c r="K14" s="474"/>
      <c r="L14" s="474"/>
      <c r="M14" s="474"/>
    </row>
    <row r="15" spans="1:13" ht="15.75">
      <c r="A15" s="474" t="s">
        <v>259</v>
      </c>
      <c r="B15" s="474"/>
      <c r="C15" s="474"/>
      <c r="D15" s="474"/>
      <c r="E15" s="474"/>
      <c r="F15" s="474"/>
      <c r="G15" s="474"/>
      <c r="H15" s="474"/>
      <c r="I15" s="474"/>
      <c r="J15" s="474"/>
      <c r="K15" s="474"/>
      <c r="L15" s="474"/>
      <c r="M15" s="474"/>
    </row>
    <row r="16" spans="1:13" ht="15.75">
      <c r="A16" s="474" t="s">
        <v>258</v>
      </c>
      <c r="B16" s="474"/>
      <c r="C16" s="474"/>
      <c r="D16" s="474"/>
      <c r="E16" s="474"/>
      <c r="F16" s="474"/>
      <c r="G16" s="474"/>
      <c r="H16" s="474"/>
      <c r="I16" s="474"/>
      <c r="J16" s="474"/>
      <c r="K16" s="474"/>
      <c r="L16" s="474"/>
      <c r="M16" s="474"/>
    </row>
    <row r="17" spans="1:13" ht="7.5" customHeight="1">
      <c r="A17" s="161"/>
      <c r="B17" s="161"/>
      <c r="C17" s="161"/>
      <c r="D17" s="161"/>
      <c r="E17" s="161"/>
      <c r="F17" s="161"/>
      <c r="G17" s="161"/>
      <c r="H17" s="161"/>
      <c r="I17" s="161"/>
      <c r="J17" s="161"/>
      <c r="K17" s="161"/>
      <c r="L17" s="161"/>
      <c r="M17" s="161"/>
    </row>
    <row r="18" spans="1:13" ht="15.75">
      <c r="A18" s="476" t="s">
        <v>261</v>
      </c>
      <c r="B18" s="476"/>
      <c r="C18" s="476"/>
      <c r="D18" s="476"/>
      <c r="E18" s="476"/>
      <c r="F18" s="476"/>
      <c r="G18" s="476"/>
      <c r="H18" s="476"/>
      <c r="I18" s="476"/>
      <c r="J18" s="476"/>
      <c r="K18" s="476"/>
      <c r="L18" s="476"/>
      <c r="M18" s="476"/>
    </row>
    <row r="19" spans="1:13" ht="15.75">
      <c r="A19" s="476" t="s">
        <v>196</v>
      </c>
      <c r="B19" s="476"/>
      <c r="C19" s="476"/>
      <c r="D19" s="476"/>
      <c r="E19" s="476"/>
      <c r="F19" s="476"/>
      <c r="G19" s="476"/>
      <c r="H19" s="476"/>
      <c r="I19" s="476"/>
      <c r="J19" s="476"/>
      <c r="K19" s="476"/>
      <c r="L19" s="476"/>
      <c r="M19" s="476"/>
    </row>
    <row r="20" spans="1:13" ht="15.75">
      <c r="A20" s="476" t="s">
        <v>197</v>
      </c>
      <c r="B20" s="476"/>
      <c r="C20" s="476"/>
      <c r="D20" s="476"/>
      <c r="E20" s="476"/>
      <c r="F20" s="476"/>
      <c r="G20" s="476"/>
      <c r="H20" s="476"/>
      <c r="I20" s="476"/>
      <c r="J20" s="476"/>
      <c r="K20" s="476"/>
      <c r="L20" s="476"/>
      <c r="M20" s="476"/>
    </row>
    <row r="21" spans="1:13" ht="15.75">
      <c r="A21" s="476" t="s">
        <v>198</v>
      </c>
      <c r="B21" s="476"/>
      <c r="C21" s="476"/>
      <c r="D21" s="476"/>
      <c r="E21" s="476"/>
      <c r="F21" s="476"/>
      <c r="G21" s="476"/>
      <c r="H21" s="476"/>
      <c r="I21" s="476"/>
      <c r="J21" s="476"/>
      <c r="K21" s="476"/>
      <c r="L21" s="476"/>
      <c r="M21" s="476"/>
    </row>
    <row r="22" spans="1:13" ht="15.75">
      <c r="A22" s="480" t="s">
        <v>262</v>
      </c>
      <c r="B22" s="480"/>
      <c r="C22" s="480"/>
      <c r="D22" s="480"/>
      <c r="E22" s="480"/>
      <c r="F22" s="480"/>
      <c r="G22" s="480"/>
      <c r="H22" s="480"/>
      <c r="I22" s="480"/>
      <c r="J22" s="480"/>
      <c r="K22" s="480"/>
      <c r="L22" s="480"/>
      <c r="M22" s="480"/>
    </row>
    <row r="23" spans="1:13" ht="3" customHeight="1">
      <c r="A23" s="476"/>
      <c r="B23" s="476"/>
      <c r="C23" s="476"/>
      <c r="D23" s="476"/>
      <c r="E23" s="476"/>
      <c r="F23" s="476"/>
      <c r="G23" s="476"/>
      <c r="H23" s="476"/>
      <c r="I23" s="476"/>
      <c r="J23" s="476"/>
      <c r="K23" s="476"/>
      <c r="L23" s="476"/>
      <c r="M23" s="476"/>
    </row>
    <row r="24" spans="7:13" ht="15">
      <c r="G24" s="477" t="s">
        <v>203</v>
      </c>
      <c r="H24" s="477"/>
      <c r="I24" s="477"/>
      <c r="J24" s="477"/>
      <c r="K24" s="477"/>
      <c r="L24" s="477"/>
      <c r="M24" s="109"/>
    </row>
    <row r="25" spans="7:13" ht="15">
      <c r="G25" s="471" t="s">
        <v>345</v>
      </c>
      <c r="H25" s="471"/>
      <c r="I25" s="471"/>
      <c r="J25" s="471"/>
      <c r="K25" s="471"/>
      <c r="L25" s="471"/>
      <c r="M25" s="109"/>
    </row>
    <row r="26" spans="7:13" ht="6.75" customHeight="1">
      <c r="G26" s="471"/>
      <c r="H26" s="471"/>
      <c r="I26" s="471"/>
      <c r="J26" s="471"/>
      <c r="K26" s="471"/>
      <c r="L26" s="471"/>
      <c r="M26" s="127"/>
    </row>
    <row r="27" spans="3:13" ht="3.75" customHeight="1">
      <c r="C27" s="475" t="s">
        <v>341</v>
      </c>
      <c r="D27" s="475"/>
      <c r="E27" s="475"/>
      <c r="F27" s="475"/>
      <c r="G27" s="475"/>
      <c r="H27" s="475"/>
      <c r="I27" s="475"/>
      <c r="J27" s="475"/>
      <c r="K27" s="475"/>
      <c r="L27" s="475"/>
      <c r="M27" s="475"/>
    </row>
    <row r="28" spans="3:14" ht="15.75" customHeight="1">
      <c r="C28" s="475"/>
      <c r="D28" s="475"/>
      <c r="E28" s="475"/>
      <c r="F28" s="475"/>
      <c r="G28" s="475"/>
      <c r="H28" s="475"/>
      <c r="I28" s="475"/>
      <c r="J28" s="475"/>
      <c r="K28" s="475"/>
      <c r="L28" s="475"/>
      <c r="M28" s="475"/>
      <c r="N28" s="192"/>
    </row>
    <row r="29" spans="3:14" ht="15">
      <c r="C29" s="227"/>
      <c r="D29" s="227"/>
      <c r="E29" s="227"/>
      <c r="F29" s="227"/>
      <c r="G29" s="227"/>
      <c r="H29" s="227"/>
      <c r="I29" s="227"/>
      <c r="J29" s="227"/>
      <c r="K29" s="227"/>
      <c r="L29" s="227"/>
      <c r="M29" s="227"/>
      <c r="N29" s="192"/>
    </row>
    <row r="30" spans="3:16" ht="4.5" customHeight="1">
      <c r="C30" s="475" t="s">
        <v>342</v>
      </c>
      <c r="D30" s="475"/>
      <c r="E30" s="475"/>
      <c r="F30" s="475"/>
      <c r="G30" s="475"/>
      <c r="H30" s="475"/>
      <c r="I30" s="475"/>
      <c r="J30" s="475"/>
      <c r="K30" s="475"/>
      <c r="L30" s="475"/>
      <c r="M30" s="475"/>
      <c r="N30" s="192"/>
      <c r="O30" s="192"/>
      <c r="P30" s="192"/>
    </row>
    <row r="31" spans="3:13" ht="18.75" customHeight="1">
      <c r="C31" s="475"/>
      <c r="D31" s="475"/>
      <c r="E31" s="475"/>
      <c r="F31" s="475"/>
      <c r="G31" s="475"/>
      <c r="H31" s="475"/>
      <c r="I31" s="475"/>
      <c r="J31" s="475"/>
      <c r="K31" s="475"/>
      <c r="L31" s="475"/>
      <c r="M31" s="475"/>
    </row>
    <row r="32" spans="3:13" ht="8.25" customHeight="1">
      <c r="C32" s="228"/>
      <c r="D32" s="228"/>
      <c r="E32" s="475"/>
      <c r="F32" s="479"/>
      <c r="G32" s="479"/>
      <c r="H32" s="479"/>
      <c r="I32" s="479"/>
      <c r="J32" s="479"/>
      <c r="K32" s="479"/>
      <c r="L32" s="479"/>
      <c r="M32" s="479"/>
    </row>
    <row r="33" spans="4:12" ht="7.5" customHeight="1">
      <c r="D33" s="478" t="s">
        <v>343</v>
      </c>
      <c r="E33" s="479"/>
      <c r="F33" s="479"/>
      <c r="G33" s="479"/>
      <c r="H33" s="479"/>
      <c r="I33" s="479"/>
      <c r="J33" s="479"/>
      <c r="K33" s="479"/>
      <c r="L33" s="479"/>
    </row>
    <row r="34" spans="3:13" ht="15" customHeight="1">
      <c r="C34" s="228"/>
      <c r="D34" s="479"/>
      <c r="E34" s="479"/>
      <c r="F34" s="479"/>
      <c r="G34" s="479"/>
      <c r="H34" s="479"/>
      <c r="I34" s="479"/>
      <c r="J34" s="479"/>
      <c r="K34" s="479"/>
      <c r="L34" s="479"/>
      <c r="M34" s="228"/>
    </row>
    <row r="35" spans="3:13" ht="15">
      <c r="C35" s="475"/>
      <c r="D35" s="479"/>
      <c r="E35" s="479"/>
      <c r="F35" s="479"/>
      <c r="G35" s="479"/>
      <c r="H35" s="479"/>
      <c r="I35" s="479"/>
      <c r="J35" s="479"/>
      <c r="K35" s="479"/>
      <c r="L35" s="479"/>
      <c r="M35" s="479"/>
    </row>
    <row r="36" spans="5:12" ht="1.5" customHeight="1">
      <c r="E36" s="478" t="s">
        <v>344</v>
      </c>
      <c r="F36" s="479"/>
      <c r="G36" s="479"/>
      <c r="H36" s="479"/>
      <c r="I36" s="479"/>
      <c r="J36" s="479"/>
      <c r="K36" s="479"/>
      <c r="L36" s="479"/>
    </row>
    <row r="37" spans="5:12" ht="15">
      <c r="E37" s="479"/>
      <c r="F37" s="479"/>
      <c r="G37" s="479"/>
      <c r="H37" s="479"/>
      <c r="I37" s="479"/>
      <c r="J37" s="479"/>
      <c r="K37" s="479"/>
      <c r="L37" s="479"/>
    </row>
  </sheetData>
  <sheetProtection/>
  <mergeCells count="29">
    <mergeCell ref="C30:M31"/>
    <mergeCell ref="D33:L34"/>
    <mergeCell ref="E36:L37"/>
    <mergeCell ref="E32:M32"/>
    <mergeCell ref="C35:M35"/>
    <mergeCell ref="A19:M19"/>
    <mergeCell ref="A23:M23"/>
    <mergeCell ref="A21:M21"/>
    <mergeCell ref="A22:M22"/>
    <mergeCell ref="A20:M20"/>
    <mergeCell ref="C27:M28"/>
    <mergeCell ref="A18:M18"/>
    <mergeCell ref="A16:M16"/>
    <mergeCell ref="A6:M6"/>
    <mergeCell ref="A12:M12"/>
    <mergeCell ref="A9:M9"/>
    <mergeCell ref="G26:L26"/>
    <mergeCell ref="A11:M11"/>
    <mergeCell ref="B13:L13"/>
    <mergeCell ref="G24:L24"/>
    <mergeCell ref="G25:L25"/>
    <mergeCell ref="A2:M2"/>
    <mergeCell ref="A3:M3"/>
    <mergeCell ref="A15:M15"/>
    <mergeCell ref="A4:M4"/>
    <mergeCell ref="A7:M7"/>
    <mergeCell ref="A5:M5"/>
    <mergeCell ref="A14:M14"/>
    <mergeCell ref="A10:M10"/>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Вологодский Кооперативный Техникум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Учебный план</dc:title>
  <dc:subject>Технология продукции общественного питания</dc:subject>
  <dc:creator>Горбунова</dc:creator>
  <cp:keywords/>
  <dc:description/>
  <cp:lastModifiedBy>1</cp:lastModifiedBy>
  <cp:lastPrinted>2019-11-06T07:33:06Z</cp:lastPrinted>
  <dcterms:created xsi:type="dcterms:W3CDTF">2011-02-17T13:06:01Z</dcterms:created>
  <dcterms:modified xsi:type="dcterms:W3CDTF">2019-11-20T06:33:21Z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Горбунова">
    <vt:lpwstr>учебный план</vt:lpwstr>
  </property>
</Properties>
</file>